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8" yWindow="65380" windowWidth="5988" windowHeight="6672" tabRatio="878" activeTab="1"/>
  </bookViews>
  <sheets>
    <sheet name="PIECHART" sheetId="1" r:id="rId1"/>
    <sheet name="3.2 Yr." sheetId="2" r:id="rId2"/>
    <sheet name="11.3 Yr." sheetId="3" r:id="rId3"/>
    <sheet name="Table 3.2" sheetId="4" r:id="rId4"/>
    <sheet name="Table 11.3" sheetId="5" r:id="rId5"/>
    <sheet name="Table 1.1" sheetId="6" r:id="rId6"/>
    <sheet name="Table 10.1" sheetId="7" r:id="rId7"/>
  </sheets>
  <definedNames>
    <definedName name="lookup">#REF!</definedName>
  </definedNames>
  <calcPr fullCalcOnLoad="1"/>
</workbook>
</file>

<file path=xl/sharedStrings.xml><?xml version="1.0" encoding="utf-8"?>
<sst xmlns="http://schemas.openxmlformats.org/spreadsheetml/2006/main" count="4790" uniqueCount="407">
  <si>
    <t>2015</t>
  </si>
  <si>
    <t>National Defense</t>
  </si>
  <si>
    <t>Medicare</t>
  </si>
  <si>
    <t>..........</t>
  </si>
  <si>
    <t>Social Security</t>
  </si>
  <si>
    <t>(On-budget)</t>
  </si>
  <si>
    <t>(Off-budget)</t>
  </si>
  <si>
    <t>Transportation</t>
  </si>
  <si>
    <t>Administration of Justice</t>
  </si>
  <si>
    <t>General Government</t>
  </si>
  <si>
    <t>(in millions of dollars)</t>
  </si>
  <si>
    <t>Function and Subfunction</t>
  </si>
  <si>
    <t>050 National Defense:</t>
  </si>
  <si>
    <t>051 Department of Defense-Military:</t>
  </si>
  <si>
    <t>Military Personnel</t>
  </si>
  <si>
    <t>Operation and Maintenance</t>
  </si>
  <si>
    <t>Procurement</t>
  </si>
  <si>
    <t>Research, Development, Test, and Evaluation</t>
  </si>
  <si>
    <t>Military Construction</t>
  </si>
  <si>
    <t>Family Housing</t>
  </si>
  <si>
    <t>Other</t>
  </si>
  <si>
    <t>051 Subtotal, Department of Defense-Military</t>
  </si>
  <si>
    <t>053 Atomic energy defense activities</t>
  </si>
  <si>
    <t>054 Defense-related activities</t>
  </si>
  <si>
    <t>Total, National Defense</t>
  </si>
  <si>
    <t>150 International Affairs:</t>
  </si>
  <si>
    <t>151 International development and humanitarian assistance</t>
  </si>
  <si>
    <t>152 International security assistance</t>
  </si>
  <si>
    <t>153 Conduct of foreign affairs</t>
  </si>
  <si>
    <t>154 Foreign information and exchange activities</t>
  </si>
  <si>
    <t>155 International financial programs</t>
  </si>
  <si>
    <t>Total, International Affairs</t>
  </si>
  <si>
    <t>250 General Science, Space, and Technology:</t>
  </si>
  <si>
    <t>251 General science and basic research</t>
  </si>
  <si>
    <t>252 Space flight, research, and supporting activities</t>
  </si>
  <si>
    <t>Total, General Science, Space, and Technology</t>
  </si>
  <si>
    <t>270 Energy:</t>
  </si>
  <si>
    <t>271 Energy supply</t>
  </si>
  <si>
    <t>272 Energy conservation</t>
  </si>
  <si>
    <t>274 Emergency energy preparedness</t>
  </si>
  <si>
    <t>276 Energy information, policy, and regulation</t>
  </si>
  <si>
    <t>Total, Energy</t>
  </si>
  <si>
    <t>300 Natural Resources and Environment:</t>
  </si>
  <si>
    <t>301 Water resources</t>
  </si>
  <si>
    <t>302 Conservation and land management</t>
  </si>
  <si>
    <t>303 Recreational resources</t>
  </si>
  <si>
    <t>304 Pollution control and abatement</t>
  </si>
  <si>
    <t>306 Other natural resources</t>
  </si>
  <si>
    <t>Total, Natural Resources and Environment</t>
  </si>
  <si>
    <t>350 Agriculture:</t>
  </si>
  <si>
    <t>351 Farm income stabilization</t>
  </si>
  <si>
    <t>352 Agricultural research and services</t>
  </si>
  <si>
    <t>Total, Agriculture</t>
  </si>
  <si>
    <t>370 Commerce and Housing Credit:</t>
  </si>
  <si>
    <t>371 Mortgage credit</t>
  </si>
  <si>
    <t>372 Postal service</t>
  </si>
  <si>
    <t>373 Deposit insurance</t>
  </si>
  <si>
    <t>376 Other advancement of commerce</t>
  </si>
  <si>
    <t>Total, Commerce and Housing Credit</t>
  </si>
  <si>
    <t>400 Transportation:</t>
  </si>
  <si>
    <t>401 Ground transportation</t>
  </si>
  <si>
    <t>402 Air transportation</t>
  </si>
  <si>
    <t>403 Water transportation</t>
  </si>
  <si>
    <t>407 Other transportation</t>
  </si>
  <si>
    <t>Total, Transportation</t>
  </si>
  <si>
    <t>450 Community and Regional Development:</t>
  </si>
  <si>
    <t>451 Community development</t>
  </si>
  <si>
    <t>452 Area and regional development</t>
  </si>
  <si>
    <t>453 Disaster relief and insurance</t>
  </si>
  <si>
    <t>Total, Community and Regional Development</t>
  </si>
  <si>
    <t>500 Education, Training, Employment, and Social Services:</t>
  </si>
  <si>
    <t>501 Elementary, secondary, and vocational education</t>
  </si>
  <si>
    <t>502 Higher education</t>
  </si>
  <si>
    <t>503 Research and general education aids</t>
  </si>
  <si>
    <t>504 Training and employment</t>
  </si>
  <si>
    <t>505 Other labor services</t>
  </si>
  <si>
    <t>506 Social services</t>
  </si>
  <si>
    <t>Total, Education, Training, Employment, and Social Services</t>
  </si>
  <si>
    <t>550 Health:</t>
  </si>
  <si>
    <t>551 Health care services</t>
  </si>
  <si>
    <t>552 Health research and training</t>
  </si>
  <si>
    <t>554 Consumer and occupational health and safety</t>
  </si>
  <si>
    <t>Total, Health</t>
  </si>
  <si>
    <t>570 Medicare:</t>
  </si>
  <si>
    <t>571 Medicare</t>
  </si>
  <si>
    <t>600 Income Security:</t>
  </si>
  <si>
    <t>601 General retirement and disability insurance (excluding social security)</t>
  </si>
  <si>
    <t>602 Federal employee retirement and disability</t>
  </si>
  <si>
    <t>603 Unemployment compensation</t>
  </si>
  <si>
    <t>604 Housing assistance</t>
  </si>
  <si>
    <t>605 Food and nutrition assistance</t>
  </si>
  <si>
    <t>609 Other income security</t>
  </si>
  <si>
    <t>Total, Income Security</t>
  </si>
  <si>
    <t>650 Social Security:</t>
  </si>
  <si>
    <t>651 Social security</t>
  </si>
  <si>
    <t>700 Veterans Benefits and Services:</t>
  </si>
  <si>
    <t>701 Income security for veterans</t>
  </si>
  <si>
    <t>702 Veterans education, training, and rehabilitation</t>
  </si>
  <si>
    <t>703 Hospital and medical care for veterans</t>
  </si>
  <si>
    <t>704 Veterans housing</t>
  </si>
  <si>
    <t>705 Other veterans benefits and services</t>
  </si>
  <si>
    <t>Total, Veterans Benefits and Services</t>
  </si>
  <si>
    <t>750 Administration of Justice:</t>
  </si>
  <si>
    <t>751 Federal law enforcement activities</t>
  </si>
  <si>
    <t>752 Federal litigative and judicial activities</t>
  </si>
  <si>
    <t>753 Federal correctional activities</t>
  </si>
  <si>
    <t>754 Criminal justice assistance</t>
  </si>
  <si>
    <t>Total, Administration of Justice</t>
  </si>
  <si>
    <t>800 General Government:</t>
  </si>
  <si>
    <t>801 Legislative functions</t>
  </si>
  <si>
    <t>802 Executive direction and management</t>
  </si>
  <si>
    <t>803 Central fiscal operations</t>
  </si>
  <si>
    <t>804 General property and records management</t>
  </si>
  <si>
    <t>805 Central personnel management</t>
  </si>
  <si>
    <t>806 General purpose fiscal assistance</t>
  </si>
  <si>
    <t>808 Other general government</t>
  </si>
  <si>
    <t>809 Deductions for offsetting receipts</t>
  </si>
  <si>
    <t>Total, General Government</t>
  </si>
  <si>
    <t>900 Net Interest:</t>
  </si>
  <si>
    <t>901 Interest on Treasury debt securities (gross)</t>
  </si>
  <si>
    <t>902 Interest received by on-budget trust funds</t>
  </si>
  <si>
    <t>903 Interest received by off-budget trust funds</t>
  </si>
  <si>
    <t>908 Other interest</t>
  </si>
  <si>
    <t>909 Other investment income</t>
  </si>
  <si>
    <t>Total, Net Interest</t>
  </si>
  <si>
    <t>920 Allowances:</t>
  </si>
  <si>
    <t>924 Adjustment for Budget Control Act Caps (Non-Security)</t>
  </si>
  <si>
    <t>929 Placeholder for Outyear OCO Costs</t>
  </si>
  <si>
    <t>Total, Allowances</t>
  </si>
  <si>
    <t>950 Undistributed Offsetting Receipts:</t>
  </si>
  <si>
    <t>951 Employer share, employee retirement (on-budget)</t>
  </si>
  <si>
    <t>952 Employer share, employee retirement (off-budget)</t>
  </si>
  <si>
    <t>953 Rents and royalties on the Outer Continental Shelf</t>
  </si>
  <si>
    <t>954 Sale of major assets</t>
  </si>
  <si>
    <t>959 Other undistributed offsetting receipts</t>
  </si>
  <si>
    <t>Total, Undistributed Offsetting Receipts</t>
  </si>
  <si>
    <t>Total outlays</t>
  </si>
  <si>
    <t>Program</t>
  </si>
  <si>
    <t>Total</t>
  </si>
  <si>
    <t>Social security and railroad retirement:</t>
  </si>
  <si>
    <t>Social security: old age and survivors insurance</t>
  </si>
  <si>
    <t>Social security: disability insurance</t>
  </si>
  <si>
    <t>Railroad retirement (excl. social security)</t>
  </si>
  <si>
    <t>Total, Social security and railroad retirement</t>
  </si>
  <si>
    <t>Federal employees retirement and insurance:</t>
  </si>
  <si>
    <t>Military retirement</t>
  </si>
  <si>
    <t>Civil service retirement</t>
  </si>
  <si>
    <t>Veterans service-connected compensation</t>
  </si>
  <si>
    <t>Total, Federal employees retirement and insurance</t>
  </si>
  <si>
    <t>Unemployment Assistance</t>
  </si>
  <si>
    <t>Medical care:</t>
  </si>
  <si>
    <t>Medicare: hospital insurance</t>
  </si>
  <si>
    <t>Medicare: supplementary medical insurance</t>
  </si>
  <si>
    <t>Children's health insurance</t>
  </si>
  <si>
    <t>Medicaid</t>
  </si>
  <si>
    <t>Indian health</t>
  </si>
  <si>
    <t>Hospital and medical care for veterans</t>
  </si>
  <si>
    <t>Health resources and services</t>
  </si>
  <si>
    <t>Substance abuse and mental health services</t>
  </si>
  <si>
    <t>Uniformed Services retiree health care fund</t>
  </si>
  <si>
    <t>Center for Medicare and Medicaid Innovation</t>
  </si>
  <si>
    <t>Refundable Premium Tax Credit and Cost Sharing Reductions</t>
  </si>
  <si>
    <t>Postal Service Retiree Health Benefits Fund</t>
  </si>
  <si>
    <t>Total, Medical care</t>
  </si>
  <si>
    <t>Assistance to students:</t>
  </si>
  <si>
    <t>Veterans education benefits</t>
  </si>
  <si>
    <t>Student assistance--Department of Education and other</t>
  </si>
  <si>
    <t>Total, Assistance to students</t>
  </si>
  <si>
    <t>Housing assistance</t>
  </si>
  <si>
    <t>Food and nutrition assistance:</t>
  </si>
  <si>
    <t>SNAP (formerly Food stamps)(including Puerto Rico)</t>
  </si>
  <si>
    <t>Child nutrition and special milk programs</t>
  </si>
  <si>
    <t>Supplemental feeding programs (WIC and CSFP)</t>
  </si>
  <si>
    <t>Commodity donations and other</t>
  </si>
  <si>
    <t>Total, Food and nutrition assistance</t>
  </si>
  <si>
    <t>Public assistance and related programs:</t>
  </si>
  <si>
    <t>Supplemental security income program</t>
  </si>
  <si>
    <t>Family support payments to States and TANF</t>
  </si>
  <si>
    <t>Low income home energy assistance</t>
  </si>
  <si>
    <t>Earned income tax credit</t>
  </si>
  <si>
    <t>Payments to States for daycare assistance</t>
  </si>
  <si>
    <t>Veterans non-service connected pensions</t>
  </si>
  <si>
    <t>Payments to States--Foster Care/Adoption Assist.</t>
  </si>
  <si>
    <t>Payment where child credit exceeds tax liability</t>
  </si>
  <si>
    <t>Other public assistance</t>
  </si>
  <si>
    <t>Total, Public assistance and related programs</t>
  </si>
  <si>
    <t>All other payments for individuals:</t>
  </si>
  <si>
    <t>Coal miners and black lung benefits</t>
  </si>
  <si>
    <t>Veterans insurance and burial benefits</t>
  </si>
  <si>
    <t>Aging services programs</t>
  </si>
  <si>
    <t>Energy employees compensation fund</t>
  </si>
  <si>
    <t>September 11th victim compensation</t>
  </si>
  <si>
    <t>Refugee assistance and other</t>
  </si>
  <si>
    <t>Total, All other payments for individuals</t>
  </si>
  <si>
    <t>Total, payments for individuals</t>
  </si>
  <si>
    <t>* $500 thousand or less.</t>
  </si>
  <si>
    <t>Net Interest</t>
  </si>
  <si>
    <t>Food and Nutrition</t>
  </si>
  <si>
    <t>Research &amp; Other Health</t>
  </si>
  <si>
    <t>Education &amp; Training</t>
  </si>
  <si>
    <t>Earned Income Tax Credit</t>
  </si>
  <si>
    <t>Housing</t>
  </si>
  <si>
    <t>Environment</t>
  </si>
  <si>
    <t>General Science &amp; Space</t>
  </si>
  <si>
    <t>Humanitarian Foreign  Aid</t>
  </si>
  <si>
    <t>Other International Affairs</t>
  </si>
  <si>
    <t>Child Tax Credit</t>
  </si>
  <si>
    <t>Everything Else</t>
  </si>
  <si>
    <t>Expenditure</t>
  </si>
  <si>
    <t>Billions$</t>
  </si>
  <si>
    <t>%Budget</t>
  </si>
  <si>
    <t>Sup. Sec. Income (SSI)</t>
  </si>
  <si>
    <t>Unemployment Comp.</t>
  </si>
  <si>
    <t>Aid to Needy Fam. (TANF)</t>
  </si>
  <si>
    <t>Day/Foster Care/Adoption</t>
  </si>
  <si>
    <t>Ch. Hlth. Ins. (CHIP)</t>
  </si>
  <si>
    <t>Leaves</t>
  </si>
  <si>
    <t>Less Aid to Needy =</t>
  </si>
  <si>
    <t>%  of Budget</t>
  </si>
  <si>
    <t>Less Defense =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</si>
  <si>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</si>
  <si>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</si>
  <si>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</si>
  <si>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</si>
  <si>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</si>
  <si>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</si>
  <si>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</si>
  <si>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</si>
  <si>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</si>
  <si>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</si>
  <si>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</si>
  <si>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</si>
  <si>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</si>
  <si>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</si>
  <si>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</si>
  <si>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</si>
  <si>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</si>
  <si>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</si>
  <si>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</si>
  <si>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</si>
  <si>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</si>
  <si>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</si>
  <si>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</si>
  <si>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</si>
  <si>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</si>
  <si>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</si>
  <si>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</si>
  <si>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</si>
  <si>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</si>
  <si>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</si>
  <si>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</si>
  <si>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</si>
  <si>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</si>
  <si>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</si>
  <si>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</si>
  <si>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</si>
  <si>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</si>
  <si>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</si>
  <si>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</si>
  <si>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</si>
  <si>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</si>
  <si>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</si>
  <si>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</si>
  <si>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</si>
  <si>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</si>
  <si>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</si>
  <si>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</si>
  <si>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</si>
  <si>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</si>
  <si>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</si>
  <si>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</si>
  <si>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</si>
  <si>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</si>
  <si>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</si>
  <si>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</si>
  <si>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</si>
  <si>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</si>
  <si>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</si>
  <si>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</si>
  <si>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</si>
  <si>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</si>
  <si>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</si>
  <si>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</si>
  <si>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</si>
  <si>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</si>
  <si>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</si>
  <si>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</si>
  <si>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</si>
  <si>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</si>
  <si>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</si>
  <si>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</si>
  <si>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</si>
  <si>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</si>
  <si>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</si>
  <si>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</si>
  <si>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</si>
  <si>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2016</t>
  </si>
  <si>
    <t>2017</t>
  </si>
  <si>
    <t>2018 estimate</t>
  </si>
  <si>
    <t>2019 estimate</t>
  </si>
  <si>
    <t>2020 estimate</t>
  </si>
  <si>
    <t>2021 estimate</t>
  </si>
  <si>
    <t>2022 estimate</t>
  </si>
  <si>
    <t>2023 estimate</t>
  </si>
  <si>
    <t>Table 3.2 - OUTLAYS BY FUNCTION AND SUBFUNCTION:  1962 - 2023</t>
  </si>
  <si>
    <t>N/A</t>
  </si>
  <si>
    <t>...........</t>
  </si>
  <si>
    <t>922 Reductions for Joint Committee Enforcement (Nondefense)</t>
  </si>
  <si>
    <t>923 Infrastructure Initiative</t>
  </si>
  <si>
    <t>925 Adjustment to Reflect Additional 2018 Request</t>
  </si>
  <si>
    <t>926 Spectrum relocation</t>
  </si>
  <si>
    <t>927 Disability insurance reforms</t>
  </si>
  <si>
    <t>928 Reducing Improper Payments Government-wide</t>
  </si>
  <si>
    <t>N/A = Not available</t>
  </si>
  <si>
    <t>On-budget unless otherwise stated</t>
  </si>
  <si>
    <t>Table 11.3 - OUTLAYS FOR PAYMENTS FOR INDIVIDUALS BY CATEGORY AND MAJOR PROGRAM:  1940 - 2023</t>
  </si>
  <si>
    <t>Direct</t>
  </si>
  <si>
    <t>Grants</t>
  </si>
  <si>
    <t>*</t>
  </si>
  <si>
    <t>-*</t>
  </si>
  <si>
    <t>Reduced cost sharing for individuals enrolling in QHPs</t>
  </si>
  <si>
    <t>Repeal and Replace Affordable Care Act</t>
  </si>
  <si>
    <t>Medicare Check</t>
  </si>
  <si>
    <t>Health Check</t>
  </si>
  <si>
    <t>International Affairs Check</t>
  </si>
  <si>
    <t>Table 1.1 - SUMMARY OF RECEIPTS, OUTLAYS, AND SURPLUSES OR DEFICITS ( - ):  1789 - 2023</t>
  </si>
  <si>
    <t>Year</t>
  </si>
  <si>
    <t>On-Budget</t>
  </si>
  <si>
    <t>Off-Budget</t>
  </si>
  <si>
    <t>Receipts</t>
  </si>
  <si>
    <t>Outlays</t>
  </si>
  <si>
    <t>Surplus or Deficit (-)</t>
  </si>
  <si>
    <t>1789-1849</t>
  </si>
  <si>
    <t>1850-1900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</si>
  <si>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</si>
  <si>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</si>
  <si>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</si>
  <si>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</si>
  <si>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</si>
  <si>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</si>
  <si>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</si>
  <si>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</si>
  <si>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</si>
  <si>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</si>
  <si>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</si>
  <si>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</si>
  <si>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</si>
  <si>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</si>
  <si>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</si>
  <si>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</si>
  <si>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</si>
  <si>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</si>
  <si>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</si>
  <si>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</si>
  <si>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</si>
  <si>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</si>
  <si>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</si>
  <si>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</si>
  <si>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</si>
  <si>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</si>
  <si>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</si>
  <si>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</si>
  <si>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</si>
  <si>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</si>
  <si>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</si>
  <si>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</si>
  <si>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</si>
  <si>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</si>
  <si>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</si>
  <si>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</si>
  <si>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</si>
  <si>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</si>
  <si>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</si>
  <si>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Note: Budget figures prior to 1933 are based on the "Administrative Budget" concepts rather than the "Unified Budget" concepts.</t>
  </si>
  <si>
    <t>Agri./Com./Reg. Development</t>
  </si>
  <si>
    <t>`</t>
  </si>
  <si>
    <t>Less SS &amp; Mcare =</t>
  </si>
  <si>
    <t>Pie Chart</t>
  </si>
  <si>
    <t>Table 10.1 - GROSS DOMESTIC PRODUCT AND DEFLATORS USED IN THE HISTORICAL TABLES:  1940 - 2023</t>
  </si>
  <si>
    <t>(Fiscal Year 2009 = 1.000)</t>
  </si>
  <si>
    <t>Fiscal Year</t>
  </si>
  <si>
    <t>GDP (in
billions of
dollars)</t>
  </si>
  <si>
    <t>GDP
(Chained)
Price Index</t>
  </si>
  <si>
    <t>Composite Outlay Deflators</t>
  </si>
  <si>
    <t>Total
Defense</t>
  </si>
  <si>
    <t>Total
Nondefense</t>
  </si>
  <si>
    <t>Payment for Individuals</t>
  </si>
  <si>
    <t>Other
Grants</t>
  </si>
  <si>
    <t>Undis-
tributed
Offsetting
Receipts</t>
  </si>
  <si>
    <t>All Other</t>
  </si>
  <si>
    <t>Addendum: Direct Capital</t>
  </si>
  <si>
    <t>Defense</t>
  </si>
  <si>
    <t>Nondefense</t>
  </si>
  <si>
    <t>Note: Constant dollar research and development outlays are based on the GDP (chained) price index.</t>
  </si>
  <si>
    <t>%GDP</t>
  </si>
  <si>
    <t>Less Interest =</t>
  </si>
  <si>
    <t>Deficit Hole =</t>
  </si>
  <si>
    <t>Paste Year Column from Table 3.2.</t>
  </si>
  <si>
    <t>Paste Year Column from Table 11.3</t>
  </si>
  <si>
    <t>(in Billions of dollars)</t>
  </si>
  <si>
    <t>Veterans' Benefits</t>
  </si>
  <si>
    <t>Sum = Net Expenditures</t>
  </si>
  <si>
    <t>of Budget</t>
  </si>
  <si>
    <t>UDOR</t>
  </si>
  <si>
    <t>Total  Outlays</t>
  </si>
  <si>
    <t>Years are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</si>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</sst>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0.0%"/>
    <numFmt numFmtId="167" formatCode="0.000%"/>
    <numFmt numFmtId="168" formatCode="#,###"/>
    <numFmt numFmtId="169" formatCode="##,##0.0"/>
    <numFmt numFmtId="170" formatCode="#,###.0"/>
    <numFmt numFmtId="171" formatCode="0.0000%"/>
    <numFmt numFmtId="172" formatCode="_(* #,##0_);_(* \(#,##0\);_(* &quot;-&quot;??_);_(@_)"/>
    <numFmt numFmtId="173" formatCode="##,##0.0000"/>
    <numFmt numFmtId="174" formatCode="0_);\(0\)"/>
    <numFmt numFmtId="175" formatCode="&quot;$&quot;#,##0.00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b/>
      <sz val="2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10" fontId="56" fillId="0" borderId="11" xfId="0" applyNumberFormat="1" applyFont="1" applyFill="1" applyBorder="1" applyAlignment="1" applyProtection="1">
      <alignment horizontal="right" indent="1"/>
      <protection locked="0"/>
    </xf>
    <xf numFmtId="0" fontId="56" fillId="0" borderId="12" xfId="0" applyFont="1" applyFill="1" applyBorder="1" applyAlignment="1" applyProtection="1">
      <alignment horizontal="right" indent="1"/>
      <protection locked="0"/>
    </xf>
    <xf numFmtId="10" fontId="56" fillId="0" borderId="12" xfId="0" applyNumberFormat="1" applyFont="1" applyFill="1" applyBorder="1" applyAlignment="1" applyProtection="1">
      <alignment horizontal="right" indent="1"/>
      <protection locked="0"/>
    </xf>
    <xf numFmtId="10" fontId="56" fillId="0" borderId="13" xfId="0" applyNumberFormat="1" applyFont="1" applyFill="1" applyBorder="1" applyAlignment="1" applyProtection="1">
      <alignment horizontal="right" indent="1"/>
      <protection locked="0"/>
    </xf>
    <xf numFmtId="0" fontId="0" fillId="33" borderId="0" xfId="0" applyFill="1" applyAlignment="1">
      <alignment/>
    </xf>
    <xf numFmtId="0" fontId="54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16" xfId="0" applyBorder="1" applyAlignment="1">
      <alignment/>
    </xf>
    <xf numFmtId="168" fontId="5" fillId="0" borderId="17" xfId="0" applyNumberFormat="1" applyFont="1" applyBorder="1" applyAlignment="1">
      <alignment horizontal="right" vertical="top" wrapText="1"/>
    </xf>
    <xf numFmtId="0" fontId="4" fillId="0" borderId="15" xfId="0" applyNumberFormat="1" applyFont="1" applyBorder="1" applyAlignment="1">
      <alignment horizontal="center" vertical="top" wrapText="1"/>
    </xf>
    <xf numFmtId="168" fontId="5" fillId="0" borderId="16" xfId="0" applyNumberFormat="1" applyFont="1" applyBorder="1" applyAlignment="1">
      <alignment horizontal="right"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168" fontId="5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vertical="center" wrapText="1"/>
    </xf>
    <xf numFmtId="0" fontId="5" fillId="0" borderId="14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5" fillId="0" borderId="22" xfId="0" applyNumberFormat="1" applyFont="1" applyBorder="1" applyAlignment="1">
      <alignment vertical="top" wrapText="1"/>
    </xf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 vertical="center" wrapText="1"/>
      <protection/>
    </xf>
    <xf numFmtId="0" fontId="5" fillId="0" borderId="14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vertical="top"/>
    </xf>
    <xf numFmtId="164" fontId="2" fillId="34" borderId="10" xfId="0" applyNumberFormat="1" applyFont="1" applyFill="1" applyBorder="1" applyAlignment="1" applyProtection="1">
      <alignment vertical="center" wrapText="1"/>
      <protection/>
    </xf>
    <xf numFmtId="164" fontId="57" fillId="0" borderId="10" xfId="0" applyNumberFormat="1" applyFont="1" applyBorder="1" applyAlignment="1" applyProtection="1">
      <alignment vertical="center" wrapText="1"/>
      <protection/>
    </xf>
    <xf numFmtId="164" fontId="2" fillId="34" borderId="10" xfId="0" applyNumberFormat="1" applyFont="1" applyFill="1" applyBorder="1" applyAlignment="1" applyProtection="1">
      <alignment vertical="center"/>
      <protection/>
    </xf>
    <xf numFmtId="164" fontId="2" fillId="14" borderId="10" xfId="0" applyNumberFormat="1" applyFont="1" applyFill="1" applyBorder="1" applyAlignment="1" applyProtection="1">
      <alignment vertical="center" wrapText="1"/>
      <protection/>
    </xf>
    <xf numFmtId="0" fontId="54" fillId="0" borderId="0" xfId="0" applyFont="1" applyAlignment="1">
      <alignment/>
    </xf>
    <xf numFmtId="164" fontId="57" fillId="8" borderId="10" xfId="0" applyNumberFormat="1" applyFont="1" applyFill="1" applyBorder="1" applyAlignment="1" applyProtection="1">
      <alignment vertical="center" wrapText="1"/>
      <protection/>
    </xf>
    <xf numFmtId="164" fontId="57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Alignment="1">
      <alignment vertical="top"/>
    </xf>
    <xf numFmtId="0" fontId="4" fillId="0" borderId="24" xfId="0" applyNumberFormat="1" applyFont="1" applyBorder="1" applyAlignment="1">
      <alignment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right" vertical="top" wrapText="1"/>
    </xf>
    <xf numFmtId="168" fontId="5" fillId="0" borderId="0" xfId="0" applyNumberFormat="1" applyFont="1" applyAlignment="1">
      <alignment horizontal="right" vertical="top" wrapText="1"/>
    </xf>
    <xf numFmtId="0" fontId="7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8" fontId="5" fillId="33" borderId="23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 applyProtection="1">
      <alignment horizontal="right" indent="1"/>
      <protection locked="0"/>
    </xf>
    <xf numFmtId="0" fontId="56" fillId="0" borderId="0" xfId="0" applyFont="1" applyFill="1" applyBorder="1" applyAlignment="1" applyProtection="1">
      <alignment horizontal="right" indent="1"/>
      <protection locked="0"/>
    </xf>
    <xf numFmtId="0" fontId="4" fillId="33" borderId="0" xfId="0" applyNumberFormat="1" applyFont="1" applyFill="1" applyAlignment="1">
      <alignment horizontal="left" vertical="top"/>
    </xf>
    <xf numFmtId="168" fontId="4" fillId="33" borderId="16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/>
    </xf>
    <xf numFmtId="168" fontId="0" fillId="0" borderId="0" xfId="0" applyNumberFormat="1" applyAlignment="1">
      <alignment/>
    </xf>
    <xf numFmtId="166" fontId="54" fillId="0" borderId="0" xfId="59" applyNumberFormat="1" applyFont="1" applyAlignment="1">
      <alignment horizontal="center"/>
    </xf>
    <xf numFmtId="166" fontId="54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168" fontId="2" fillId="33" borderId="10" xfId="0" applyNumberFormat="1" applyFont="1" applyFill="1" applyBorder="1" applyAlignment="1" applyProtection="1">
      <alignment vertical="center" wrapText="1"/>
      <protection locked="0"/>
    </xf>
    <xf numFmtId="168" fontId="2" fillId="33" borderId="10" xfId="0" applyNumberFormat="1" applyFont="1" applyFill="1" applyBorder="1" applyAlignment="1" applyProtection="1">
      <alignment vertical="center"/>
      <protection locked="0"/>
    </xf>
    <xf numFmtId="168" fontId="2" fillId="33" borderId="25" xfId="0" applyNumberFormat="1" applyFont="1" applyFill="1" applyBorder="1" applyAlignment="1" applyProtection="1">
      <alignment vertical="center" wrapText="1"/>
      <protection locked="0"/>
    </xf>
    <xf numFmtId="168" fontId="2" fillId="33" borderId="23" xfId="0" applyNumberFormat="1" applyFont="1" applyFill="1" applyBorder="1" applyAlignment="1" applyProtection="1">
      <alignment vertical="center" wrapText="1"/>
      <protection locked="0"/>
    </xf>
    <xf numFmtId="0" fontId="58" fillId="0" borderId="0" xfId="53" applyNumberFormat="1" applyFont="1" applyAlignment="1" applyProtection="1">
      <alignment vertical="top"/>
      <protection/>
    </xf>
    <xf numFmtId="0" fontId="54" fillId="0" borderId="0" xfId="0" applyFont="1" applyAlignment="1">
      <alignment/>
    </xf>
    <xf numFmtId="0" fontId="58" fillId="0" borderId="0" xfId="53" applyNumberFormat="1" applyFont="1" applyAlignment="1" applyProtection="1">
      <alignment vertical="center"/>
      <protection/>
    </xf>
    <xf numFmtId="0" fontId="4" fillId="0" borderId="26" xfId="0" applyNumberFormat="1" applyFont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right" vertical="top" wrapText="1"/>
    </xf>
    <xf numFmtId="173" fontId="5" fillId="0" borderId="23" xfId="0" applyNumberFormat="1" applyFont="1" applyBorder="1" applyAlignment="1">
      <alignment horizontal="right" vertical="top" wrapText="1"/>
    </xf>
    <xf numFmtId="173" fontId="5" fillId="0" borderId="0" xfId="0" applyNumberFormat="1" applyFont="1" applyAlignment="1">
      <alignment horizontal="right" vertical="top" wrapText="1"/>
    </xf>
    <xf numFmtId="173" fontId="5" fillId="0" borderId="16" xfId="0" applyNumberFormat="1" applyFont="1" applyBorder="1" applyAlignment="1">
      <alignment horizontal="right" vertical="top" wrapText="1"/>
    </xf>
    <xf numFmtId="0" fontId="5" fillId="0" borderId="14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26" xfId="0" applyNumberFormat="1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13" borderId="28" xfId="0" applyFont="1" applyFill="1" applyBorder="1" applyAlignment="1">
      <alignment horizontal="center" vertical="center"/>
    </xf>
    <xf numFmtId="10" fontId="54" fillId="13" borderId="29" xfId="59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166" fontId="56" fillId="0" borderId="30" xfId="59" applyNumberFormat="1" applyFont="1" applyFill="1" applyBorder="1" applyAlignment="1" applyProtection="1">
      <alignment horizontal="right" indent="1"/>
      <protection locked="0"/>
    </xf>
    <xf numFmtId="165" fontId="59" fillId="35" borderId="31" xfId="0" applyNumberFormat="1" applyFont="1" applyFill="1" applyBorder="1" applyAlignment="1" applyProtection="1">
      <alignment horizontal="right" indent="1"/>
      <protection locked="0"/>
    </xf>
    <xf numFmtId="9" fontId="56" fillId="0" borderId="32" xfId="0" applyNumberFormat="1" applyFont="1" applyFill="1" applyBorder="1" applyAlignment="1" applyProtection="1">
      <alignment horizontal="right" indent="1"/>
      <protection locked="0"/>
    </xf>
    <xf numFmtId="165" fontId="59" fillId="36" borderId="33" xfId="0" applyNumberFormat="1" applyFont="1" applyFill="1" applyBorder="1" applyAlignment="1" applyProtection="1">
      <alignment horizontal="right" indent="1"/>
      <protection locked="0"/>
    </xf>
    <xf numFmtId="165" fontId="59" fillId="35" borderId="34" xfId="0" applyNumberFormat="1" applyFont="1" applyFill="1" applyBorder="1" applyAlignment="1" applyProtection="1">
      <alignment horizontal="right" indent="1"/>
      <protection locked="0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60" fillId="0" borderId="3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58" fillId="0" borderId="0" xfId="53" applyNumberFormat="1" applyFont="1" applyAlignment="1" applyProtection="1">
      <alignment horizontal="left" vertical="center"/>
      <protection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168" fontId="5" fillId="0" borderId="16" xfId="0" applyNumberFormat="1" applyFont="1" applyBorder="1" applyAlignment="1" applyProtection="1">
      <alignment horizontal="right" vertical="top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8" fontId="5" fillId="0" borderId="18" xfId="0" applyNumberFormat="1" applyFont="1" applyBorder="1" applyAlignment="1" applyProtection="1">
      <alignment horizontal="right" vertical="top" wrapText="1"/>
      <protection locked="0"/>
    </xf>
    <xf numFmtId="168" fontId="5" fillId="0" borderId="17" xfId="0" applyNumberFormat="1" applyFont="1" applyBorder="1" applyAlignment="1" applyProtection="1">
      <alignment horizontal="right" vertical="top" wrapText="1"/>
      <protection locked="0"/>
    </xf>
    <xf numFmtId="168" fontId="5" fillId="0" borderId="27" xfId="0" applyNumberFormat="1" applyFont="1" applyBorder="1" applyAlignment="1" applyProtection="1">
      <alignment horizontal="right" vertical="top" wrapText="1"/>
      <protection locked="0"/>
    </xf>
    <xf numFmtId="168" fontId="5" fillId="0" borderId="37" xfId="0" applyNumberFormat="1" applyFont="1" applyBorder="1" applyAlignment="1" applyProtection="1">
      <alignment horizontal="right" vertical="top" wrapText="1"/>
      <protection locked="0"/>
    </xf>
    <xf numFmtId="168" fontId="5" fillId="0" borderId="38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left" vertical="top" wrapText="1" indent="1"/>
      <protection locked="0"/>
    </xf>
    <xf numFmtId="0" fontId="5" fillId="0" borderId="0" xfId="0" applyNumberFormat="1" applyFont="1" applyAlignment="1" applyProtection="1">
      <alignment horizontal="left" vertical="top" wrapText="1" indent="2"/>
      <protection locked="0"/>
    </xf>
    <xf numFmtId="0" fontId="5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5" fillId="0" borderId="14" xfId="0" applyNumberFormat="1" applyFont="1" applyBorder="1" applyAlignment="1" applyProtection="1">
      <alignment vertical="top" wrapText="1"/>
      <protection locked="0"/>
    </xf>
    <xf numFmtId="0" fontId="4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/>
      <protection locked="0"/>
    </xf>
    <xf numFmtId="168" fontId="5" fillId="0" borderId="39" xfId="0" applyNumberFormat="1" applyFont="1" applyBorder="1" applyAlignment="1" applyProtection="1">
      <alignment horizontal="right" vertical="top" wrapText="1"/>
      <protection locked="0"/>
    </xf>
    <xf numFmtId="168" fontId="5" fillId="0" borderId="40" xfId="0" applyNumberFormat="1" applyFont="1" applyBorder="1" applyAlignment="1" applyProtection="1">
      <alignment horizontal="right" vertical="top" wrapText="1"/>
      <protection locked="0"/>
    </xf>
    <xf numFmtId="0" fontId="5" fillId="0" borderId="23" xfId="0" applyNumberFormat="1" applyFont="1" applyBorder="1" applyAlignment="1" applyProtection="1">
      <alignment horizontal="left" vertical="top" wrapText="1"/>
      <protection locked="0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3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34" fillId="0" borderId="14" xfId="0" applyNumberFormat="1" applyFont="1" applyBorder="1" applyAlignment="1">
      <alignment horizontal="center" vertical="top"/>
    </xf>
    <xf numFmtId="0" fontId="34" fillId="0" borderId="10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34" fillId="0" borderId="23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34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0" fontId="3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41" xfId="0" applyFont="1" applyFill="1" applyBorder="1" applyAlignment="1">
      <alignment/>
    </xf>
    <xf numFmtId="0" fontId="34" fillId="33" borderId="0" xfId="0" applyNumberFormat="1" applyFont="1" applyFill="1" applyAlignment="1">
      <alignment horizontal="left" vertical="top"/>
    </xf>
    <xf numFmtId="0" fontId="34" fillId="0" borderId="14" xfId="0" applyNumberFormat="1" applyFont="1" applyBorder="1" applyAlignment="1">
      <alignment horizontal="left" vertical="top"/>
    </xf>
    <xf numFmtId="0" fontId="35" fillId="0" borderId="22" xfId="0" applyNumberFormat="1" applyFont="1" applyBorder="1" applyAlignment="1">
      <alignment vertical="top"/>
    </xf>
    <xf numFmtId="0" fontId="0" fillId="0" borderId="0" xfId="0" applyFont="1" applyAlignment="1" applyProtection="1">
      <alignment/>
      <protection locked="0"/>
    </xf>
    <xf numFmtId="0" fontId="34" fillId="0" borderId="0" xfId="0" applyNumberFormat="1" applyFont="1" applyAlignment="1" applyProtection="1">
      <alignment vertical="center"/>
      <protection locked="0"/>
    </xf>
    <xf numFmtId="0" fontId="36" fillId="0" borderId="14" xfId="0" applyFont="1" applyBorder="1" applyAlignment="1" applyProtection="1">
      <alignment vertical="center" wrapText="1"/>
      <protection/>
    </xf>
    <xf numFmtId="0" fontId="34" fillId="0" borderId="14" xfId="0" applyFont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left" vertical="center" wrapText="1"/>
    </xf>
    <xf numFmtId="0" fontId="0" fillId="13" borderId="42" xfId="0" applyFont="1" applyFill="1" applyBorder="1" applyAlignment="1">
      <alignment vertical="center"/>
    </xf>
    <xf numFmtId="0" fontId="0" fillId="13" borderId="43" xfId="0" applyFont="1" applyFill="1" applyBorder="1" applyAlignment="1">
      <alignment vertical="center"/>
    </xf>
    <xf numFmtId="0" fontId="35" fillId="37" borderId="0" xfId="0" applyFont="1" applyFill="1" applyAlignment="1">
      <alignment horizontal="left" vertical="center" wrapText="1"/>
    </xf>
    <xf numFmtId="0" fontId="0" fillId="13" borderId="44" xfId="0" applyFont="1" applyFill="1" applyBorder="1" applyAlignment="1">
      <alignment vertical="center"/>
    </xf>
    <xf numFmtId="0" fontId="0" fillId="13" borderId="45" xfId="0" applyFont="1" applyFill="1" applyBorder="1" applyAlignment="1">
      <alignment vertical="center"/>
    </xf>
    <xf numFmtId="0" fontId="34" fillId="0" borderId="16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5" fillId="38" borderId="0" xfId="0" applyFont="1" applyFill="1" applyAlignment="1">
      <alignment horizontal="left" vertical="center" wrapText="1"/>
    </xf>
    <xf numFmtId="0" fontId="35" fillId="39" borderId="0" xfId="0" applyFont="1" applyFill="1" applyAlignment="1">
      <alignment horizontal="left" vertical="center" wrapText="1"/>
    </xf>
    <xf numFmtId="0" fontId="37" fillId="39" borderId="0" xfId="0" applyFont="1" applyFill="1" applyAlignment="1">
      <alignment horizontal="left" vertical="center" wrapText="1"/>
    </xf>
    <xf numFmtId="0" fontId="37" fillId="38" borderId="0" xfId="0" applyFont="1" applyFill="1" applyAlignment="1">
      <alignment horizontal="left" vertical="center" wrapText="1"/>
    </xf>
    <xf numFmtId="0" fontId="37" fillId="37" borderId="0" xfId="0" applyFont="1" applyFill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5" fillId="37" borderId="0" xfId="0" applyFont="1" applyFill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35" fillId="38" borderId="0" xfId="0" applyFont="1" applyFill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168" fontId="5" fillId="33" borderId="16" xfId="0" applyNumberFormat="1" applyFont="1" applyFill="1" applyBorder="1" applyAlignment="1">
      <alignment horizontal="right" vertical="center" wrapText="1"/>
    </xf>
    <xf numFmtId="165" fontId="56" fillId="33" borderId="47" xfId="0" applyNumberFormat="1" applyFont="1" applyFill="1" applyBorder="1" applyAlignment="1" applyProtection="1">
      <alignment horizontal="right" indent="1"/>
      <protection locked="0"/>
    </xf>
    <xf numFmtId="165" fontId="54" fillId="0" borderId="0" xfId="0" applyNumberFormat="1" applyFont="1" applyAlignment="1">
      <alignment/>
    </xf>
    <xf numFmtId="165" fontId="6" fillId="33" borderId="47" xfId="0" applyNumberFormat="1" applyFont="1" applyFill="1" applyBorder="1" applyAlignment="1" applyProtection="1">
      <alignment horizontal="right" indent="1"/>
      <protection locked="0"/>
    </xf>
    <xf numFmtId="0" fontId="35" fillId="0" borderId="0" xfId="0" applyFont="1" applyAlignment="1">
      <alignment horizontal="left" vertical="center"/>
    </xf>
    <xf numFmtId="168" fontId="0" fillId="33" borderId="0" xfId="0" applyNumberFormat="1" applyFill="1" applyAlignment="1">
      <alignment/>
    </xf>
    <xf numFmtId="0" fontId="4" fillId="33" borderId="20" xfId="0" applyNumberFormat="1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175" fontId="0" fillId="0" borderId="0" xfId="0" applyNumberFormat="1" applyAlignment="1">
      <alignment/>
    </xf>
    <xf numFmtId="165" fontId="59" fillId="35" borderId="48" xfId="0" applyNumberFormat="1" applyFont="1" applyFill="1" applyBorder="1" applyAlignment="1" applyProtection="1">
      <alignment horizontal="right" indent="1"/>
      <protection locked="0"/>
    </xf>
    <xf numFmtId="166" fontId="56" fillId="33" borderId="34" xfId="59" applyNumberFormat="1" applyFont="1" applyFill="1" applyBorder="1" applyAlignment="1" applyProtection="1">
      <alignment horizontal="right" indent="1"/>
      <protection locked="0"/>
    </xf>
    <xf numFmtId="164" fontId="0" fillId="0" borderId="0" xfId="0" applyNumberFormat="1" applyFont="1" applyAlignment="1">
      <alignment/>
    </xf>
    <xf numFmtId="166" fontId="41" fillId="0" borderId="0" xfId="59" applyNumberFormat="1" applyFont="1" applyAlignment="1">
      <alignment horizontal="center"/>
    </xf>
    <xf numFmtId="165" fontId="59" fillId="36" borderId="49" xfId="0" applyNumberFormat="1" applyFont="1" applyFill="1" applyBorder="1" applyAlignment="1" applyProtection="1">
      <alignment horizontal="center"/>
      <protection locked="0"/>
    </xf>
    <xf numFmtId="9" fontId="61" fillId="33" borderId="50" xfId="59" applyFont="1" applyFill="1" applyBorder="1" applyAlignment="1">
      <alignment horizontal="center"/>
    </xf>
    <xf numFmtId="9" fontId="30" fillId="33" borderId="51" xfId="59" applyFont="1" applyFill="1" applyBorder="1" applyAlignment="1">
      <alignment horizontal="right"/>
    </xf>
    <xf numFmtId="9" fontId="30" fillId="33" borderId="52" xfId="59" applyFont="1" applyFill="1" applyBorder="1" applyAlignment="1">
      <alignment horizontal="right"/>
    </xf>
    <xf numFmtId="166" fontId="30" fillId="33" borderId="34" xfId="59" applyNumberFormat="1" applyFont="1" applyFill="1" applyBorder="1" applyAlignment="1">
      <alignment horizontal="center"/>
    </xf>
    <xf numFmtId="9" fontId="30" fillId="33" borderId="34" xfId="59" applyFont="1" applyFill="1" applyBorder="1" applyAlignment="1">
      <alignment horizontal="center"/>
    </xf>
    <xf numFmtId="9" fontId="30" fillId="33" borderId="35" xfId="59" applyFont="1" applyFill="1" applyBorder="1" applyAlignment="1">
      <alignment horizontal="center"/>
    </xf>
    <xf numFmtId="9" fontId="30" fillId="33" borderId="49" xfId="59" applyFont="1" applyFill="1" applyBorder="1" applyAlignment="1">
      <alignment horizontal="center"/>
    </xf>
    <xf numFmtId="0" fontId="56" fillId="33" borderId="13" xfId="0" applyFont="1" applyFill="1" applyBorder="1" applyAlignment="1" applyProtection="1">
      <alignment horizontal="center"/>
      <protection locked="0"/>
    </xf>
    <xf numFmtId="0" fontId="62" fillId="33" borderId="13" xfId="0" applyFont="1" applyFill="1" applyBorder="1" applyAlignment="1" applyProtection="1">
      <alignment horizontal="center"/>
      <protection locked="0"/>
    </xf>
    <xf numFmtId="0" fontId="56" fillId="33" borderId="13" xfId="0" applyFont="1" applyFill="1" applyBorder="1" applyAlignment="1" applyProtection="1">
      <alignment horizontal="center" wrapText="1"/>
      <protection locked="0"/>
    </xf>
    <xf numFmtId="3" fontId="56" fillId="33" borderId="50" xfId="0" applyNumberFormat="1" applyFont="1" applyFill="1" applyBorder="1" applyAlignment="1" applyProtection="1">
      <alignment horizontal="center" wrapText="1"/>
      <protection locked="0"/>
    </xf>
    <xf numFmtId="0" fontId="56" fillId="33" borderId="50" xfId="0" applyFont="1" applyFill="1" applyBorder="1" applyAlignment="1" applyProtection="1">
      <alignment horizontal="center" wrapText="1"/>
      <protection locked="0"/>
    </xf>
    <xf numFmtId="0" fontId="61" fillId="0" borderId="35" xfId="0" applyFont="1" applyBorder="1" applyAlignment="1">
      <alignment horizontal="left"/>
    </xf>
    <xf numFmtId="0" fontId="61" fillId="0" borderId="50" xfId="0" applyFont="1" applyBorder="1" applyAlignment="1">
      <alignment/>
    </xf>
    <xf numFmtId="0" fontId="0" fillId="0" borderId="50" xfId="0" applyBorder="1" applyAlignment="1">
      <alignment/>
    </xf>
    <xf numFmtId="0" fontId="58" fillId="0" borderId="0" xfId="53" applyNumberFormat="1" applyFont="1" applyAlignment="1" applyProtection="1">
      <alignment horizontal="center" vertical="center"/>
      <protection/>
    </xf>
    <xf numFmtId="0" fontId="0" fillId="13" borderId="28" xfId="0" applyFont="1" applyFill="1" applyBorder="1" applyAlignment="1">
      <alignment vertical="center"/>
    </xf>
    <xf numFmtId="0" fontId="0" fillId="13" borderId="29" xfId="0" applyFont="1" applyFill="1" applyBorder="1" applyAlignment="1">
      <alignment vertical="center"/>
    </xf>
    <xf numFmtId="0" fontId="2" fillId="33" borderId="51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58" fillId="33" borderId="34" xfId="53" applyFont="1" applyFill="1" applyBorder="1" applyAlignment="1" applyProtection="1">
      <alignment horizontal="right" vertical="center" indent="1"/>
      <protection/>
    </xf>
    <xf numFmtId="0" fontId="54" fillId="33" borderId="34" xfId="0" applyFont="1" applyFill="1" applyBorder="1" applyAlignment="1" applyProtection="1">
      <alignment horizontal="right" indent="1"/>
      <protection locked="0"/>
    </xf>
    <xf numFmtId="0" fontId="54" fillId="33" borderId="53" xfId="0" applyFont="1" applyFill="1" applyBorder="1" applyAlignment="1" applyProtection="1">
      <alignment horizontal="right" indent="1"/>
      <protection locked="0"/>
    </xf>
    <xf numFmtId="0" fontId="4" fillId="33" borderId="34" xfId="0" applyFont="1" applyFill="1" applyBorder="1" applyAlignment="1" applyProtection="1">
      <alignment horizontal="right" vertical="center" wrapText="1" indent="1"/>
      <protection locked="0"/>
    </xf>
    <xf numFmtId="168" fontId="4" fillId="33" borderId="34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Alignment="1">
      <alignment horizontal="right" vertical="center" indent="1"/>
    </xf>
    <xf numFmtId="4" fontId="54" fillId="0" borderId="0" xfId="0" applyNumberFormat="1" applyFont="1" applyAlignment="1">
      <alignment horizontal="right" vertical="center" indent="1"/>
    </xf>
    <xf numFmtId="4" fontId="54" fillId="33" borderId="0" xfId="0" applyNumberFormat="1" applyFont="1" applyFill="1" applyAlignment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03z2-fy2019.xls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11z3-fy2019.xlsx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03z2-fy2019.xls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11z3-fy2019.xls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01z1-fy2019.xls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wp-content/uploads/2018/02/hist10z1-fy2019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zoomScale="85" zoomScaleNormal="85" zoomScalePageLayoutView="0" workbookViewId="0" topLeftCell="B1">
      <pane xSplit="7" ySplit="2" topLeftCell="I31" activePane="bottomRight" state="frozen"/>
      <selection pane="topLeft" activeCell="B1" sqref="B1"/>
      <selection pane="topRight" activeCell="I1" sqref="I1"/>
      <selection pane="bottomLeft" activeCell="B3" sqref="B3"/>
      <selection pane="bottomRight" activeCell="J12" sqref="J12"/>
    </sheetView>
  </sheetViews>
  <sheetFormatPr defaultColWidth="9.140625" defaultRowHeight="15"/>
  <cols>
    <col min="1" max="1" width="3.57421875" style="0" customWidth="1"/>
    <col min="2" max="2" width="28.421875" style="0" customWidth="1"/>
    <col min="3" max="3" width="10.7109375" style="0" customWidth="1"/>
    <col min="4" max="4" width="9.57421875" style="0" customWidth="1"/>
    <col min="5" max="5" width="11.421875" style="0" customWidth="1"/>
    <col min="6" max="6" width="8.28125" style="9" customWidth="1"/>
    <col min="8" max="8" width="3.00390625" style="0" customWidth="1"/>
  </cols>
  <sheetData>
    <row r="1" spans="2:8" ht="24" customHeight="1" thickBot="1">
      <c r="B1" s="94" t="s">
        <v>377</v>
      </c>
      <c r="C1" s="95"/>
      <c r="D1" s="95"/>
      <c r="E1" s="95"/>
      <c r="F1" s="197" t="s">
        <v>405</v>
      </c>
      <c r="G1" s="198" t="str">
        <f>IF((C2=D37)*AND(C2=D2)*AND(D2=E2),"OK","inconsistent")</f>
        <v>OK</v>
      </c>
      <c r="H1" s="199"/>
    </row>
    <row r="2" spans="2:6" ht="14.25" thickBot="1">
      <c r="B2" s="192"/>
      <c r="C2" s="193" t="str">
        <f>'3.2 Yr.'!D4</f>
        <v>2017</v>
      </c>
      <c r="D2" s="193" t="str">
        <f>'11.3 Yr.'!D4</f>
        <v>2017</v>
      </c>
      <c r="E2" s="193" t="str">
        <f>VLOOKUP(C2,'Table 10.1'!A5:D138,1)</f>
        <v>2017</v>
      </c>
      <c r="F2"/>
    </row>
    <row r="3" spans="2:5" s="10" customFormat="1" ht="15" customHeight="1" thickBot="1">
      <c r="B3" s="194" t="s">
        <v>208</v>
      </c>
      <c r="C3" s="195" t="s">
        <v>209</v>
      </c>
      <c r="D3" s="196" t="s">
        <v>210</v>
      </c>
      <c r="E3" s="196" t="s">
        <v>394</v>
      </c>
    </row>
    <row r="4" spans="2:6" ht="14.25">
      <c r="B4" s="5" t="s">
        <v>1</v>
      </c>
      <c r="C4" s="171">
        <f>'3.2 Yr.'!B17</f>
        <v>598.722</v>
      </c>
      <c r="D4" s="87">
        <f>C4/$C$31</f>
        <v>0.14705628067141852</v>
      </c>
      <c r="E4" s="87">
        <f>C4/VLOOKUP($E$2,'Table 10.1'!A5:B89,2)</f>
        <v>0.031220511857831174</v>
      </c>
      <c r="F4"/>
    </row>
    <row r="5" spans="2:6" ht="14.25">
      <c r="B5" s="4" t="s">
        <v>4</v>
      </c>
      <c r="C5" s="171">
        <f>'3.2 Yr.'!B91</f>
        <v>944.878</v>
      </c>
      <c r="D5" s="87">
        <f aca="true" t="shared" si="0" ref="D5:D33">C5/$C$31</f>
        <v>0.23207806689623667</v>
      </c>
      <c r="E5" s="87">
        <f>C5/VLOOKUP($E$2,'Table 10.1'!A6:B90,2)</f>
        <v>0.04927090503306009</v>
      </c>
      <c r="F5"/>
    </row>
    <row r="6" spans="2:6" ht="14.25">
      <c r="B6" s="5" t="s">
        <v>2</v>
      </c>
      <c r="C6" s="171">
        <f>'3.2 Yr.'!B81</f>
        <v>597.307</v>
      </c>
      <c r="D6" s="87">
        <f t="shared" si="0"/>
        <v>0.14670873266558268</v>
      </c>
      <c r="E6" s="87">
        <f>C6/VLOOKUP($E$2,'Table 10.1'!A7:B91,2)</f>
        <v>0.03114672632083933</v>
      </c>
      <c r="F6"/>
    </row>
    <row r="7" spans="2:6" ht="14.25">
      <c r="B7" s="5" t="s">
        <v>154</v>
      </c>
      <c r="C7" s="171">
        <f>'11.3 Yr.'!B22</f>
        <v>374.682</v>
      </c>
      <c r="D7" s="87">
        <f t="shared" si="0"/>
        <v>0.09202825577568294</v>
      </c>
      <c r="E7" s="87">
        <f>C7/VLOOKUP($E$2,'Table 10.1'!A8:B92,2)</f>
        <v>0.019537888742882172</v>
      </c>
      <c r="F7"/>
    </row>
    <row r="8" spans="2:6" ht="14.25">
      <c r="B8" s="5" t="s">
        <v>198</v>
      </c>
      <c r="C8" s="171">
        <f>'3.2 Yr.'!B79-SUM(C7,C29)</f>
        <v>142.19600000000003</v>
      </c>
      <c r="D8" s="87">
        <f t="shared" si="0"/>
        <v>0.03492574999140341</v>
      </c>
      <c r="E8" s="87">
        <f>C8/VLOOKUP($E$2,'Table 10.1'!A10:B94,2)</f>
        <v>0.007414846797238388</v>
      </c>
      <c r="F8"/>
    </row>
    <row r="9" spans="2:6" ht="14.25">
      <c r="B9" s="5" t="s">
        <v>400</v>
      </c>
      <c r="C9" s="171">
        <f>'3.2 Yr.'!B100</f>
        <v>176.543</v>
      </c>
      <c r="D9" s="87">
        <f t="shared" si="0"/>
        <v>0.04336195589701772</v>
      </c>
      <c r="E9" s="87">
        <f>C9/VLOOKUP($E$2,'Table 10.1'!A9:B93,2)</f>
        <v>0.009205879899046785</v>
      </c>
      <c r="F9"/>
    </row>
    <row r="10" spans="2:6" ht="14.25">
      <c r="B10" s="5" t="s">
        <v>146</v>
      </c>
      <c r="C10" s="171">
        <f>'11.3 Yr.'!B13</f>
        <v>83.676</v>
      </c>
      <c r="D10" s="87">
        <f t="shared" si="0"/>
        <v>0.020552245184679397</v>
      </c>
      <c r="E10" s="87">
        <f>C10/VLOOKUP($E$2,'Table 10.1'!A12:B96,2)</f>
        <v>0.004363306426381328</v>
      </c>
      <c r="F10"/>
    </row>
    <row r="11" spans="2:6" ht="14.25">
      <c r="B11" s="5" t="s">
        <v>7</v>
      </c>
      <c r="C11" s="171">
        <f>'3.2 Yr.'!B61</f>
        <v>93.552</v>
      </c>
      <c r="D11" s="87">
        <f t="shared" si="0"/>
        <v>0.022977958333538016</v>
      </c>
      <c r="E11" s="87">
        <f>C11/VLOOKUP($E$2,'Table 10.1'!A13:B97,2)</f>
        <v>0.004878292972905325</v>
      </c>
      <c r="F11"/>
    </row>
    <row r="12" spans="2:6" ht="14.25">
      <c r="B12" s="5" t="s">
        <v>199</v>
      </c>
      <c r="C12" s="171">
        <f>SUM('3.2 Yr.'!B68:B71)</f>
        <v>123.141</v>
      </c>
      <c r="D12" s="87">
        <f t="shared" si="0"/>
        <v>0.030245518718468922</v>
      </c>
      <c r="E12" s="87">
        <f>C12/VLOOKUP($E$2,'Table 10.1'!A14:B98,2)</f>
        <v>0.006421218947500157</v>
      </c>
      <c r="F12"/>
    </row>
    <row r="13" spans="2:6" ht="14.25">
      <c r="B13" s="5" t="s">
        <v>203</v>
      </c>
      <c r="C13" s="171">
        <f>'3.2 Yr.'!B28</f>
        <v>30.394</v>
      </c>
      <c r="D13" s="87">
        <f t="shared" si="0"/>
        <v>0.007465282041961202</v>
      </c>
      <c r="E13" s="87">
        <f>C13/VLOOKUP($E$2,'Table 10.1'!A15:B99,2)</f>
        <v>0.0015849029055336544</v>
      </c>
      <c r="F13"/>
    </row>
    <row r="14" spans="2:6" ht="14.25">
      <c r="B14" s="6" t="s">
        <v>202</v>
      </c>
      <c r="C14" s="171">
        <f>'3.2 Yr.'!B41</f>
        <v>37.896</v>
      </c>
      <c r="D14" s="87">
        <f t="shared" si="0"/>
        <v>0.009307900515304394</v>
      </c>
      <c r="E14" s="87">
        <f>C14/VLOOKUP($E$2,'Table 10.1'!A16:B100,2)</f>
        <v>0.001976096614729992</v>
      </c>
      <c r="F14"/>
    </row>
    <row r="15" spans="2:6" ht="14.25">
      <c r="B15" s="6" t="s">
        <v>374</v>
      </c>
      <c r="C15" s="171">
        <f>SUM('3.2 Yr.'!B45,'3.2 Yr.'!B66)</f>
        <v>43.777</v>
      </c>
      <c r="D15" s="87">
        <f t="shared" si="0"/>
        <v>0.01075237388796919</v>
      </c>
      <c r="E15" s="87">
        <f>C15/VLOOKUP($E$2,'Table 10.1'!A17:B101,2)</f>
        <v>0.002282762864234612</v>
      </c>
      <c r="F15"/>
    </row>
    <row r="16" spans="2:6" ht="14.25">
      <c r="B16" s="5" t="s">
        <v>205</v>
      </c>
      <c r="C16" s="171">
        <f>'3.2 Yr.'!B24-'3.2 Yr.'!B19</f>
        <v>21.766999999999996</v>
      </c>
      <c r="D16" s="87">
        <f t="shared" si="0"/>
        <v>0.005346344482706108</v>
      </c>
      <c r="E16" s="87">
        <f>C16/VLOOKUP($E$2,'Table 10.1'!A18:B102,2)</f>
        <v>0.0011350457835346138</v>
      </c>
      <c r="F16"/>
    </row>
    <row r="17" spans="2:6" ht="14.25">
      <c r="B17" s="6" t="s">
        <v>204</v>
      </c>
      <c r="C17" s="171">
        <f>'3.2 Yr.'!B19</f>
        <v>24.542</v>
      </c>
      <c r="D17" s="87">
        <f t="shared" si="0"/>
        <v>0.006027931561288801</v>
      </c>
      <c r="E17" s="87">
        <f>C17/VLOOKUP($E$2,'Table 10.1'!A19:B103,2)</f>
        <v>0.0012797488684479486</v>
      </c>
      <c r="F17"/>
    </row>
    <row r="18" spans="2:6" ht="14.25">
      <c r="B18" s="5" t="s">
        <v>8</v>
      </c>
      <c r="C18" s="171">
        <f>'3.2 Yr.'!B106</f>
        <v>57.944</v>
      </c>
      <c r="D18" s="87">
        <f t="shared" si="0"/>
        <v>0.014232029434737116</v>
      </c>
      <c r="E18" s="87">
        <f>C18/VLOOKUP($E$2,'Table 10.1'!A20:B104,2)</f>
        <v>0.0030215047035020755</v>
      </c>
      <c r="F18"/>
    </row>
    <row r="19" spans="2:6" ht="14.25">
      <c r="B19" s="5" t="s">
        <v>9</v>
      </c>
      <c r="C19" s="171">
        <f>'3.2 Yr.'!B116</f>
        <v>23.896</v>
      </c>
      <c r="D19" s="87">
        <f t="shared" si="0"/>
        <v>0.005869263001734056</v>
      </c>
      <c r="E19" s="87">
        <f>C19/VLOOKUP($E$2,'Table 10.1'!A21:B105,2)</f>
        <v>0.0012460630331852407</v>
      </c>
      <c r="F19"/>
    </row>
    <row r="20" spans="2:6" ht="17.25">
      <c r="B20" s="54" t="s">
        <v>196</v>
      </c>
      <c r="C20" s="171">
        <f>'3.2 Yr.'!B125</f>
        <v>262.551</v>
      </c>
      <c r="D20" s="87">
        <f t="shared" si="0"/>
        <v>0.06448697984467183</v>
      </c>
      <c r="E20" s="87">
        <f>C20/VLOOKUP($E$2,'Table 10.1'!A22:B106,2)</f>
        <v>0.013690789062011138</v>
      </c>
      <c r="F20"/>
    </row>
    <row r="21" spans="2:6" ht="14.25">
      <c r="B21" s="5" t="s">
        <v>214</v>
      </c>
      <c r="C21" s="173">
        <f>SUM('11.3 Yr.'!B51,'11.3 Yr.'!B53)</f>
        <v>13.418</v>
      </c>
      <c r="D21" s="87">
        <f t="shared" si="0"/>
        <v>0.003295688439791913</v>
      </c>
      <c r="E21" s="87">
        <f>C21/VLOOKUP($E$2,'Table 10.1'!A23:B107,2)</f>
        <v>0.0006996850426548192</v>
      </c>
      <c r="F21"/>
    </row>
    <row r="22" spans="2:6" ht="14.25">
      <c r="B22" s="5" t="s">
        <v>200</v>
      </c>
      <c r="C22" s="171">
        <f>'11.3 Yr.'!B50</f>
        <v>59.749</v>
      </c>
      <c r="D22" s="87">
        <f t="shared" si="0"/>
        <v>0.014675368057022435</v>
      </c>
      <c r="E22" s="87">
        <f>C22/VLOOKUP($E$2,'Table 10.1'!A24:B108,2)</f>
        <v>0.0031156268902655234</v>
      </c>
      <c r="F22"/>
    </row>
    <row r="23" spans="2:6" ht="14.25">
      <c r="B23" s="5" t="s">
        <v>206</v>
      </c>
      <c r="C23" s="171">
        <f>'11.3 Yr.'!B54</f>
        <v>19.408</v>
      </c>
      <c r="D23" s="87">
        <f t="shared" si="0"/>
        <v>0.004766934061669508</v>
      </c>
      <c r="E23" s="87">
        <f>C23/VLOOKUP($E$2,'Table 10.1'!A25:B109,2)</f>
        <v>0.0010120351250443235</v>
      </c>
      <c r="F23"/>
    </row>
    <row r="24" spans="2:6" ht="14.25">
      <c r="B24" s="5" t="s">
        <v>212</v>
      </c>
      <c r="C24" s="171">
        <f>'11.3 Yr.'!B17</f>
        <v>30.915</v>
      </c>
      <c r="D24" s="87">
        <f t="shared" si="0"/>
        <v>0.007593248480859069</v>
      </c>
      <c r="E24" s="87">
        <f>C24/VLOOKUP($E$2,'Table 10.1'!A26:B110,2)</f>
        <v>0.001612070583818284</v>
      </c>
      <c r="F24"/>
    </row>
    <row r="25" spans="2:6" ht="14.25">
      <c r="B25" s="5" t="s">
        <v>201</v>
      </c>
      <c r="C25" s="171">
        <f>'11.3 Yr.'!B47</f>
        <v>51.949</v>
      </c>
      <c r="D25" s="87">
        <f t="shared" si="0"/>
        <v>0.012759555728033245</v>
      </c>
      <c r="E25" s="87">
        <f>C25/VLOOKUP($E$2,'Table 10.1'!A27:B111,2)</f>
        <v>0.0027088938948334478</v>
      </c>
      <c r="F25"/>
    </row>
    <row r="26" spans="2:6" ht="14.25">
      <c r="B26" s="5" t="s">
        <v>211</v>
      </c>
      <c r="C26" s="171">
        <f>'11.3 Yr.'!B47</f>
        <v>51.949</v>
      </c>
      <c r="D26" s="87">
        <f t="shared" si="0"/>
        <v>0.012759555728033245</v>
      </c>
      <c r="E26" s="87">
        <f>C26/VLOOKUP($E$2,'Table 10.1'!A28:B112,2)</f>
        <v>0.0027088938948334478</v>
      </c>
      <c r="F26"/>
    </row>
    <row r="27" spans="2:6" ht="14.25">
      <c r="B27" s="5" t="s">
        <v>197</v>
      </c>
      <c r="C27" s="171">
        <f>'11.3 Yr.'!B45</f>
        <v>99.55</v>
      </c>
      <c r="D27" s="87">
        <f t="shared" si="0"/>
        <v>0.02445116889113765</v>
      </c>
      <c r="E27" s="87">
        <f>C27/VLOOKUP($E$2,'Table 10.1'!A29:B113,2)</f>
        <v>0.005191060217341426</v>
      </c>
      <c r="F27"/>
    </row>
    <row r="28" spans="2:6" ht="14.25">
      <c r="B28" s="5" t="s">
        <v>213</v>
      </c>
      <c r="C28" s="171">
        <f>'11.3 Yr.'!B48</f>
        <v>20.049</v>
      </c>
      <c r="D28" s="87">
        <f t="shared" si="0"/>
        <v>0.004924374536397978</v>
      </c>
      <c r="E28" s="87">
        <f>C28/VLOOKUP($E$2,'Table 10.1'!A30:B114,2)</f>
        <v>0.0010454602340279082</v>
      </c>
      <c r="F28"/>
    </row>
    <row r="29" spans="2:6" ht="14.25" thickBot="1">
      <c r="B29" s="5" t="s">
        <v>215</v>
      </c>
      <c r="C29" s="171">
        <f>'11.3 Yr.'!B21</f>
        <v>16.251</v>
      </c>
      <c r="D29" s="87">
        <f t="shared" si="0"/>
        <v>0.003991521302359397</v>
      </c>
      <c r="E29" s="87">
        <f>C29/VLOOKUP($E$2,'Table 10.1'!A31:B115,2)</f>
        <v>0.0008474125524059821</v>
      </c>
      <c r="F29"/>
    </row>
    <row r="30" spans="2:7" ht="14.25" thickBot="1">
      <c r="B30" s="194" t="s">
        <v>207</v>
      </c>
      <c r="C30" s="180">
        <f>('3.2 Yr.'!B147-'3.2 Yr.'!B144)-SUM(C4:C29)</f>
        <v>70.67799999999988</v>
      </c>
      <c r="D30" s="181">
        <f t="shared" si="0"/>
        <v>0.017359715870294563</v>
      </c>
      <c r="E30" s="181">
        <f>C30/VLOOKUP($E$2,'Table 10.1'!A32:B116,2)</f>
        <v>0.003685522391172845</v>
      </c>
      <c r="F30"/>
      <c r="G30" s="172"/>
    </row>
    <row r="31" spans="2:6" ht="14.25" thickBot="1">
      <c r="B31" s="7" t="s">
        <v>401</v>
      </c>
      <c r="C31" s="90">
        <f>SUM(C4:C30)</f>
        <v>4071.38</v>
      </c>
      <c r="D31" s="87">
        <f t="shared" si="0"/>
        <v>1</v>
      </c>
      <c r="E31" s="87">
        <f>C31/VLOOKUP($E$2,'Table 10.1'!A33:B117,2)</f>
        <v>0.21230315165926203</v>
      </c>
      <c r="F31"/>
    </row>
    <row r="32" spans="2:7" ht="14.25">
      <c r="B32" s="89" t="s">
        <v>403</v>
      </c>
      <c r="C32" s="88">
        <f>'3.2 Yr.'!B144</f>
        <v>-89.826</v>
      </c>
      <c r="D32" s="87">
        <f t="shared" si="0"/>
        <v>-0.022062789520997793</v>
      </c>
      <c r="E32" s="87">
        <f>C32/VLOOKUP($E$2,'Table 10.1'!A34:B118,2)</f>
        <v>-0.0046839997497027715</v>
      </c>
      <c r="F32"/>
      <c r="G32" s="179"/>
    </row>
    <row r="33" spans="2:6" ht="14.25">
      <c r="B33" s="55" t="s">
        <v>404</v>
      </c>
      <c r="C33" s="91">
        <f>SUM(C31:C32)</f>
        <v>3981.554</v>
      </c>
      <c r="D33" s="87">
        <f t="shared" si="0"/>
        <v>0.9779372104790022</v>
      </c>
      <c r="E33" s="87">
        <f>C33/VLOOKUP($E$2,'Table 10.1'!A35:B119,2)</f>
        <v>0.20761915190955926</v>
      </c>
      <c r="F33"/>
    </row>
    <row r="34" spans="2:6" ht="14.25">
      <c r="B34" s="55"/>
      <c r="F34"/>
    </row>
    <row r="35" spans="2:6" ht="14.25" thickBot="1">
      <c r="B35" s="55"/>
      <c r="C35" s="92"/>
      <c r="F35"/>
    </row>
    <row r="36" spans="3:7" ht="14.25" thickBot="1">
      <c r="C36" s="186"/>
      <c r="D36" s="187" t="s">
        <v>396</v>
      </c>
      <c r="E36" s="184">
        <f>VLOOKUP(C2,'Table 1.1'!A5:D138,4)/1000</f>
        <v>-665.372</v>
      </c>
      <c r="F36" s="188">
        <f>D32</f>
        <v>-0.022062789520997793</v>
      </c>
      <c r="G36" s="189" t="s">
        <v>402</v>
      </c>
    </row>
    <row r="37" spans="3:7" ht="14.25" thickBot="1">
      <c r="C37" s="190" t="s">
        <v>326</v>
      </c>
      <c r="D37" s="185" t="str">
        <f>VLOOKUP(C2,'Table 1.1'!A5:D138,1)</f>
        <v>2017</v>
      </c>
      <c r="E37" s="191" t="s">
        <v>218</v>
      </c>
      <c r="F37" s="189" t="s">
        <v>216</v>
      </c>
      <c r="G37" s="189"/>
    </row>
    <row r="38" spans="4:6" ht="14.25">
      <c r="D38" s="9" t="s">
        <v>376</v>
      </c>
      <c r="E38" s="60">
        <f>SUM(D5:D6)</f>
        <v>0.3787867995618194</v>
      </c>
      <c r="F38" s="183">
        <f>1-SUM(E38:E38)</f>
        <v>0.6212132004381806</v>
      </c>
    </row>
    <row r="39" spans="4:6" ht="14.25">
      <c r="D39" s="9" t="s">
        <v>395</v>
      </c>
      <c r="E39" s="60">
        <f>D20</f>
        <v>0.06448697984467183</v>
      </c>
      <c r="F39" s="60">
        <f>F38-E39</f>
        <v>0.5567262205935088</v>
      </c>
    </row>
    <row r="40" spans="4:6" ht="14.25">
      <c r="D40" s="9" t="s">
        <v>217</v>
      </c>
      <c r="E40" s="60">
        <f>SUM(D21:D29)</f>
        <v>0.08921741522530444</v>
      </c>
      <c r="F40" s="60">
        <f>F39-E40</f>
        <v>0.4675088053682044</v>
      </c>
    </row>
    <row r="41" spans="4:6" ht="14.25">
      <c r="D41" s="9" t="s">
        <v>219</v>
      </c>
      <c r="E41" s="61">
        <f>D4</f>
        <v>0.14705628067141852</v>
      </c>
      <c r="F41" s="60">
        <f>F40-E41</f>
        <v>0.32045252469678587</v>
      </c>
    </row>
    <row r="42" spans="3:6" ht="14.25">
      <c r="C42" s="3" t="s">
        <v>375</v>
      </c>
      <c r="F42" s="60"/>
    </row>
    <row r="43" spans="4:6" ht="14.25">
      <c r="D43" s="3"/>
      <c r="E43" s="3"/>
      <c r="F43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4" sqref="E44:E45"/>
    </sheetView>
  </sheetViews>
  <sheetFormatPr defaultColWidth="9.140625" defaultRowHeight="15"/>
  <cols>
    <col min="1" max="1" width="41.57421875" style="164" customWidth="1"/>
    <col min="2" max="2" width="9.57421875" style="124" customWidth="1"/>
    <col min="3" max="3" width="5.7109375" style="85" customWidth="1"/>
    <col min="4" max="4" width="9.7109375" style="208" customWidth="1"/>
    <col min="5" max="5" width="8.8515625" style="124" customWidth="1"/>
    <col min="6" max="6" width="10.140625" style="124" bestFit="1" customWidth="1"/>
    <col min="7" max="7" width="11.421875" style="124" bestFit="1" customWidth="1"/>
    <col min="8" max="16384" width="8.8515625" style="124" customWidth="1"/>
  </cols>
  <sheetData>
    <row r="1" spans="1:6" ht="14.25">
      <c r="A1" s="200" t="s">
        <v>304</v>
      </c>
      <c r="B1" s="200"/>
      <c r="C1" s="200"/>
      <c r="D1" s="207"/>
      <c r="E1" s="71"/>
      <c r="F1" s="71"/>
    </row>
    <row r="2" spans="1:3" ht="14.25" thickBot="1">
      <c r="A2" s="145" t="s">
        <v>304</v>
      </c>
      <c r="B2" s="82"/>
      <c r="C2" s="85" t="b">
        <f>A2='Table 3.2'!A2</f>
        <v>1</v>
      </c>
    </row>
    <row r="3" spans="1:8" ht="25.5" customHeight="1" thickBot="1">
      <c r="A3" s="146" t="s">
        <v>10</v>
      </c>
      <c r="C3" s="85" t="b">
        <f>A3='Table 3.2'!A3</f>
        <v>1</v>
      </c>
      <c r="D3" s="209"/>
      <c r="E3" s="203" t="s">
        <v>397</v>
      </c>
      <c r="F3" s="204"/>
      <c r="G3" s="205"/>
      <c r="H3" s="206"/>
    </row>
    <row r="4" spans="1:4" ht="14.25" thickBot="1">
      <c r="A4" s="147" t="s">
        <v>11</v>
      </c>
      <c r="B4" s="82" t="str">
        <f>D4</f>
        <v>2017</v>
      </c>
      <c r="C4" s="85" t="b">
        <f>A4='Table 3.2'!A4</f>
        <v>1</v>
      </c>
      <c r="D4" s="210" t="s">
        <v>297</v>
      </c>
    </row>
    <row r="5" spans="1:7" ht="14.25">
      <c r="A5" s="148" t="s">
        <v>12</v>
      </c>
      <c r="B5" s="212"/>
      <c r="C5" s="85" t="b">
        <f>A5='Table 3.2'!A5</f>
        <v>1</v>
      </c>
      <c r="D5" s="208" t="s">
        <v>406</v>
      </c>
      <c r="E5" s="201"/>
      <c r="F5" s="83" t="s">
        <v>324</v>
      </c>
      <c r="G5" s="150"/>
    </row>
    <row r="6" spans="1:7" ht="14.25" thickBot="1">
      <c r="A6" s="151" t="s">
        <v>13</v>
      </c>
      <c r="B6" s="213"/>
      <c r="C6" s="85" t="b">
        <f>A6='Table 3.2'!A6</f>
        <v>1</v>
      </c>
      <c r="E6" s="202"/>
      <c r="F6" s="84">
        <f>B23-SUM(PIECHART!C16:C17)</f>
        <v>-51.265</v>
      </c>
      <c r="G6" s="153"/>
    </row>
    <row r="7" spans="1:4" ht="14.25">
      <c r="A7" s="151" t="s">
        <v>14</v>
      </c>
      <c r="B7" s="213">
        <f>D7/1000</f>
        <v>144.701</v>
      </c>
      <c r="C7" s="85" t="b">
        <f>A7='Table 3.2'!A7</f>
        <v>1</v>
      </c>
      <c r="D7" s="211">
        <v>144701</v>
      </c>
    </row>
    <row r="8" spans="1:4" ht="14.25">
      <c r="A8" s="151" t="s">
        <v>15</v>
      </c>
      <c r="B8" s="213">
        <f>D8/1000</f>
        <v>245.184</v>
      </c>
      <c r="C8" s="85" t="b">
        <f>A8='Table 3.2'!A8</f>
        <v>1</v>
      </c>
      <c r="D8" s="211">
        <v>245184</v>
      </c>
    </row>
    <row r="9" spans="1:4" ht="14.25">
      <c r="A9" s="151" t="s">
        <v>16</v>
      </c>
      <c r="B9" s="213">
        <f>D9/1000</f>
        <v>104.127</v>
      </c>
      <c r="C9" s="85" t="b">
        <f>A9='Table 3.2'!A9</f>
        <v>1</v>
      </c>
      <c r="D9" s="211">
        <v>104127</v>
      </c>
    </row>
    <row r="10" spans="1:4" ht="14.25">
      <c r="A10" s="165" t="s">
        <v>17</v>
      </c>
      <c r="B10" s="214">
        <f>D10/1000</f>
        <v>68.127</v>
      </c>
      <c r="C10" s="85" t="b">
        <f>A10='Table 3.2'!A10</f>
        <v>1</v>
      </c>
      <c r="D10" s="211">
        <v>68127</v>
      </c>
    </row>
    <row r="11" spans="1:6" ht="14.25">
      <c r="A11" s="151" t="s">
        <v>18</v>
      </c>
      <c r="B11" s="213">
        <f>D11/1000</f>
        <v>6.671</v>
      </c>
      <c r="C11" s="85" t="b">
        <f>A11='Table 3.2'!A11</f>
        <v>1</v>
      </c>
      <c r="D11" s="211">
        <v>6671</v>
      </c>
      <c r="F11" s="123"/>
    </row>
    <row r="12" spans="1:7" ht="14.25">
      <c r="A12" s="151" t="s">
        <v>19</v>
      </c>
      <c r="B12" s="213">
        <f>D12/1000</f>
        <v>1.207</v>
      </c>
      <c r="C12" s="85" t="b">
        <f>A12='Table 3.2'!A12</f>
        <v>1</v>
      </c>
      <c r="D12" s="211">
        <v>1207</v>
      </c>
      <c r="G12" s="85"/>
    </row>
    <row r="13" spans="1:4" ht="14.25" thickBot="1">
      <c r="A13" s="151" t="s">
        <v>20</v>
      </c>
      <c r="B13" s="213">
        <f>D13/1000</f>
        <v>-1.121</v>
      </c>
      <c r="C13" s="85" t="b">
        <f>A13='Table 3.2'!A13</f>
        <v>1</v>
      </c>
      <c r="D13" s="211">
        <v>-1121</v>
      </c>
    </row>
    <row r="14" spans="1:7" ht="14.25">
      <c r="A14" s="151" t="s">
        <v>21</v>
      </c>
      <c r="B14" s="213">
        <f>D14/1000</f>
        <v>568.896</v>
      </c>
      <c r="C14" s="85" t="b">
        <f>A14='Table 3.2'!A14</f>
        <v>1</v>
      </c>
      <c r="D14" s="211">
        <v>568896</v>
      </c>
      <c r="E14" s="201"/>
      <c r="F14" s="83" t="s">
        <v>322</v>
      </c>
      <c r="G14" s="150"/>
    </row>
    <row r="15" spans="1:7" ht="14.25" thickBot="1">
      <c r="A15" s="151" t="s">
        <v>22</v>
      </c>
      <c r="B15" s="213">
        <f>D15/1000</f>
        <v>20.482</v>
      </c>
      <c r="C15" s="85" t="b">
        <f>A15='Table 3.2'!A15</f>
        <v>1</v>
      </c>
      <c r="D15" s="211">
        <v>20482</v>
      </c>
      <c r="E15" s="202"/>
      <c r="F15" s="84">
        <f>(B81-PIECHART!C6)/B81</f>
        <v>0</v>
      </c>
      <c r="G15" s="153"/>
    </row>
    <row r="16" spans="1:4" ht="14.25">
      <c r="A16" s="151" t="s">
        <v>23</v>
      </c>
      <c r="B16" s="213">
        <f>D16/1000</f>
        <v>9.344</v>
      </c>
      <c r="C16" s="85" t="b">
        <f>A16='Table 3.2'!A16</f>
        <v>1</v>
      </c>
      <c r="D16" s="211">
        <v>9344</v>
      </c>
    </row>
    <row r="17" spans="1:4" ht="14.25">
      <c r="A17" s="151" t="s">
        <v>24</v>
      </c>
      <c r="B17" s="213">
        <f>D17/1000</f>
        <v>598.722</v>
      </c>
      <c r="C17" s="85" t="b">
        <f>A17='Table 3.2'!A17</f>
        <v>1</v>
      </c>
      <c r="D17" s="211">
        <v>598722</v>
      </c>
    </row>
    <row r="18" spans="1:3" ht="18" customHeight="1">
      <c r="A18" s="154" t="s">
        <v>25</v>
      </c>
      <c r="B18" s="213"/>
      <c r="C18" s="85" t="b">
        <f>A18='Table 3.2'!A18</f>
        <v>1</v>
      </c>
    </row>
    <row r="19" spans="1:4" ht="27.75">
      <c r="A19" s="151" t="s">
        <v>26</v>
      </c>
      <c r="B19" s="213">
        <f>D19/1000</f>
        <v>24.542</v>
      </c>
      <c r="C19" s="85" t="b">
        <f>A19='Table 3.2'!A19</f>
        <v>1</v>
      </c>
      <c r="D19" s="211">
        <v>24542</v>
      </c>
    </row>
    <row r="20" spans="1:4" ht="14.25">
      <c r="A20" s="151" t="s">
        <v>27</v>
      </c>
      <c r="B20" s="213">
        <f aca="true" t="shared" si="0" ref="B20:B83">D20/1000</f>
        <v>12.24</v>
      </c>
      <c r="C20" s="85" t="b">
        <f>A20='Table 3.2'!A20</f>
        <v>1</v>
      </c>
      <c r="D20" s="211">
        <v>12240</v>
      </c>
    </row>
    <row r="21" spans="1:4" ht="14.25">
      <c r="A21" s="151" t="s">
        <v>28</v>
      </c>
      <c r="B21" s="213">
        <f t="shared" si="0"/>
        <v>12.888</v>
      </c>
      <c r="C21" s="85" t="b">
        <f>A21='Table 3.2'!A21</f>
        <v>1</v>
      </c>
      <c r="D21" s="211">
        <v>12888</v>
      </c>
    </row>
    <row r="22" spans="1:4" ht="14.25">
      <c r="A22" s="165" t="s">
        <v>29</v>
      </c>
      <c r="B22" s="213">
        <f t="shared" si="0"/>
        <v>1.595</v>
      </c>
      <c r="C22" s="85" t="b">
        <f>A22='Table 3.2'!A22</f>
        <v>1</v>
      </c>
      <c r="D22" s="211">
        <v>1595</v>
      </c>
    </row>
    <row r="23" spans="1:4" ht="14.25">
      <c r="A23" s="151" t="s">
        <v>30</v>
      </c>
      <c r="B23" s="213">
        <f t="shared" si="0"/>
        <v>-4.956</v>
      </c>
      <c r="C23" s="85" t="b">
        <f>A23='Table 3.2'!A23</f>
        <v>1</v>
      </c>
      <c r="D23" s="211">
        <v>-4956</v>
      </c>
    </row>
    <row r="24" spans="1:4" ht="14.25">
      <c r="A24" s="151" t="s">
        <v>31</v>
      </c>
      <c r="B24" s="213">
        <f t="shared" si="0"/>
        <v>46.309</v>
      </c>
      <c r="C24" s="85" t="b">
        <f>A24='Table 3.2'!A24</f>
        <v>1</v>
      </c>
      <c r="D24" s="211">
        <v>46309</v>
      </c>
    </row>
    <row r="25" spans="1:3" ht="14.25">
      <c r="A25" s="166" t="s">
        <v>32</v>
      </c>
      <c r="B25" s="213"/>
      <c r="C25" s="85" t="b">
        <f>A25='Table 3.2'!A25</f>
        <v>1</v>
      </c>
    </row>
    <row r="26" spans="1:4" ht="14.25">
      <c r="A26" s="151" t="s">
        <v>33</v>
      </c>
      <c r="B26" s="213">
        <f t="shared" si="0"/>
        <v>12.32</v>
      </c>
      <c r="C26" s="85" t="b">
        <f>A26='Table 3.2'!A26</f>
        <v>1</v>
      </c>
      <c r="D26" s="211">
        <v>12320</v>
      </c>
    </row>
    <row r="27" spans="1:4" ht="14.25">
      <c r="A27" s="151" t="s">
        <v>34</v>
      </c>
      <c r="B27" s="213">
        <f t="shared" si="0"/>
        <v>18.074</v>
      </c>
      <c r="C27" s="85" t="b">
        <f>A27='Table 3.2'!A27</f>
        <v>1</v>
      </c>
      <c r="D27" s="211">
        <v>18074</v>
      </c>
    </row>
    <row r="28" spans="1:4" ht="14.25">
      <c r="A28" s="151" t="s">
        <v>35</v>
      </c>
      <c r="B28" s="213">
        <f t="shared" si="0"/>
        <v>30.394</v>
      </c>
      <c r="C28" s="85" t="b">
        <f>A28='Table 3.2'!A28</f>
        <v>1</v>
      </c>
      <c r="D28" s="211">
        <v>30394</v>
      </c>
    </row>
    <row r="29" spans="1:3" ht="14.25">
      <c r="A29" s="154" t="s">
        <v>36</v>
      </c>
      <c r="B29" s="213"/>
      <c r="C29" s="85" t="b">
        <f>A29='Table 3.2'!A29</f>
        <v>1</v>
      </c>
    </row>
    <row r="30" spans="1:4" ht="14.25">
      <c r="A30" s="155" t="s">
        <v>37</v>
      </c>
      <c r="B30" s="213">
        <f t="shared" si="0"/>
        <v>2.827</v>
      </c>
      <c r="C30" s="85" t="b">
        <f>A30='Table 3.2'!A30</f>
        <v>1</v>
      </c>
      <c r="D30" s="211">
        <v>2827</v>
      </c>
    </row>
    <row r="31" spans="1:4" ht="14.25">
      <c r="A31" s="155" t="s">
        <v>38</v>
      </c>
      <c r="B31" s="213">
        <f t="shared" si="0"/>
        <v>1.048</v>
      </c>
      <c r="C31" s="85" t="b">
        <f>A31='Table 3.2'!A31</f>
        <v>1</v>
      </c>
      <c r="D31" s="211">
        <v>1048</v>
      </c>
    </row>
    <row r="32" spans="1:4" ht="14.25">
      <c r="A32" s="155" t="s">
        <v>39</v>
      </c>
      <c r="B32" s="213">
        <f t="shared" si="0"/>
        <v>-0.536</v>
      </c>
      <c r="C32" s="85" t="b">
        <f>A32='Table 3.2'!A32</f>
        <v>1</v>
      </c>
      <c r="D32" s="211">
        <v>-536</v>
      </c>
    </row>
    <row r="33" spans="1:4" ht="14.25">
      <c r="A33" s="155" t="s">
        <v>40</v>
      </c>
      <c r="B33" s="213">
        <f t="shared" si="0"/>
        <v>0.517</v>
      </c>
      <c r="C33" s="85" t="b">
        <f>A33='Table 3.2'!A33</f>
        <v>1</v>
      </c>
      <c r="D33" s="211">
        <v>517</v>
      </c>
    </row>
    <row r="34" spans="1:4" ht="14.25">
      <c r="A34" s="155" t="s">
        <v>41</v>
      </c>
      <c r="B34" s="213">
        <f t="shared" si="0"/>
        <v>3.856</v>
      </c>
      <c r="C34" s="85" t="b">
        <f>A34='Table 3.2'!A34</f>
        <v>1</v>
      </c>
      <c r="D34" s="211">
        <v>3856</v>
      </c>
    </row>
    <row r="35" spans="1:3" ht="14.25">
      <c r="A35" s="154" t="s">
        <v>42</v>
      </c>
      <c r="B35" s="213"/>
      <c r="C35" s="85" t="b">
        <f>A35='Table 3.2'!A35</f>
        <v>1</v>
      </c>
    </row>
    <row r="36" spans="1:4" ht="14.25">
      <c r="A36" s="151" t="s">
        <v>43</v>
      </c>
      <c r="B36" s="213">
        <f t="shared" si="0"/>
        <v>7.527</v>
      </c>
      <c r="C36" s="85" t="b">
        <f>A36='Table 3.2'!A36</f>
        <v>1</v>
      </c>
      <c r="D36" s="211">
        <v>7527</v>
      </c>
    </row>
    <row r="37" spans="1:4" ht="14.25">
      <c r="A37" s="151" t="s">
        <v>44</v>
      </c>
      <c r="B37" s="213">
        <f t="shared" si="0"/>
        <v>12.244</v>
      </c>
      <c r="C37" s="85" t="b">
        <f>A37='Table 3.2'!A37</f>
        <v>1</v>
      </c>
      <c r="D37" s="211">
        <v>12244</v>
      </c>
    </row>
    <row r="38" spans="1:4" ht="14.25">
      <c r="A38" s="151" t="s">
        <v>45</v>
      </c>
      <c r="B38" s="213">
        <f t="shared" si="0"/>
        <v>3.874</v>
      </c>
      <c r="C38" s="85" t="b">
        <f>A38='Table 3.2'!A38</f>
        <v>1</v>
      </c>
      <c r="D38" s="211">
        <v>3874</v>
      </c>
    </row>
    <row r="39" spans="1:4" ht="14.25">
      <c r="A39" s="151" t="s">
        <v>46</v>
      </c>
      <c r="B39" s="213">
        <f t="shared" si="0"/>
        <v>8.089</v>
      </c>
      <c r="C39" s="85" t="b">
        <f>A39='Table 3.2'!A39</f>
        <v>1</v>
      </c>
      <c r="D39" s="211">
        <v>8089</v>
      </c>
    </row>
    <row r="40" spans="1:4" ht="14.25">
      <c r="A40" s="151" t="s">
        <v>47</v>
      </c>
      <c r="B40" s="213">
        <f t="shared" si="0"/>
        <v>6.162</v>
      </c>
      <c r="C40" s="85" t="b">
        <f>A40='Table 3.2'!A40</f>
        <v>1</v>
      </c>
      <c r="D40" s="211">
        <v>6162</v>
      </c>
    </row>
    <row r="41" spans="1:4" ht="14.25">
      <c r="A41" s="151" t="s">
        <v>48</v>
      </c>
      <c r="B41" s="213">
        <f t="shared" si="0"/>
        <v>37.896</v>
      </c>
      <c r="C41" s="85" t="b">
        <f>A41='Table 3.2'!A41</f>
        <v>1</v>
      </c>
      <c r="D41" s="211">
        <v>37896</v>
      </c>
    </row>
    <row r="42" spans="1:3" ht="14.25">
      <c r="A42" s="156" t="s">
        <v>49</v>
      </c>
      <c r="B42" s="213"/>
      <c r="C42" s="85" t="b">
        <f>A42='Table 3.2'!A42</f>
        <v>1</v>
      </c>
    </row>
    <row r="43" spans="1:4" ht="14.25">
      <c r="A43" s="157" t="s">
        <v>50</v>
      </c>
      <c r="B43" s="213">
        <f t="shared" si="0"/>
        <v>14.204</v>
      </c>
      <c r="C43" s="85" t="b">
        <f>A43='Table 3.2'!A43</f>
        <v>1</v>
      </c>
      <c r="D43" s="211">
        <v>14204</v>
      </c>
    </row>
    <row r="44" spans="1:5" ht="14.25">
      <c r="A44" s="157" t="s">
        <v>51</v>
      </c>
      <c r="B44" s="213">
        <f t="shared" si="0"/>
        <v>4.666</v>
      </c>
      <c r="C44" s="85" t="b">
        <f>A44='Table 3.2'!A44</f>
        <v>1</v>
      </c>
      <c r="D44" s="211">
        <v>4666</v>
      </c>
      <c r="E44" s="86"/>
    </row>
    <row r="45" spans="1:4" ht="14.25">
      <c r="A45" s="157" t="s">
        <v>52</v>
      </c>
      <c r="B45" s="213">
        <f t="shared" si="0"/>
        <v>18.87</v>
      </c>
      <c r="C45" s="85" t="b">
        <f>A45='Table 3.2'!A45</f>
        <v>1</v>
      </c>
      <c r="D45" s="211">
        <v>18870</v>
      </c>
    </row>
    <row r="46" spans="1:3" ht="14.25">
      <c r="A46" s="154" t="s">
        <v>53</v>
      </c>
      <c r="B46" s="213">
        <f t="shared" si="0"/>
        <v>0</v>
      </c>
      <c r="C46" s="85" t="b">
        <f>A46='Table 3.2'!A46</f>
        <v>1</v>
      </c>
    </row>
    <row r="47" spans="1:4" ht="14.25">
      <c r="A47" s="158" t="s">
        <v>54</v>
      </c>
      <c r="B47" s="213">
        <f t="shared" si="0"/>
        <v>-30.23</v>
      </c>
      <c r="C47" s="85" t="b">
        <f>A47='Table 3.2'!A47</f>
        <v>1</v>
      </c>
      <c r="D47" s="211">
        <v>-30230</v>
      </c>
    </row>
    <row r="48" spans="1:4" ht="14.25">
      <c r="A48" s="158" t="s">
        <v>55</v>
      </c>
      <c r="B48" s="213">
        <f t="shared" si="0"/>
        <v>-2.238</v>
      </c>
      <c r="C48" s="85" t="b">
        <f>A48='Table 3.2'!A48</f>
        <v>1</v>
      </c>
      <c r="D48" s="211">
        <v>-2238</v>
      </c>
    </row>
    <row r="49" spans="1:4" ht="14.25">
      <c r="A49" s="158" t="s">
        <v>5</v>
      </c>
      <c r="B49" s="213">
        <f t="shared" si="0"/>
        <v>0.035</v>
      </c>
      <c r="C49" s="85" t="b">
        <f>A49='Table 3.2'!A49</f>
        <v>1</v>
      </c>
      <c r="D49" s="211">
        <v>35</v>
      </c>
    </row>
    <row r="50" spans="1:4" ht="14.25">
      <c r="A50" s="158" t="s">
        <v>6</v>
      </c>
      <c r="B50" s="213">
        <f t="shared" si="0"/>
        <v>-2.273</v>
      </c>
      <c r="C50" s="85" t="b">
        <f>A50='Table 3.2'!A50</f>
        <v>1</v>
      </c>
      <c r="D50" s="211">
        <v>-2273</v>
      </c>
    </row>
    <row r="51" spans="1:4" ht="14.25">
      <c r="A51" s="158" t="s">
        <v>56</v>
      </c>
      <c r="B51" s="213">
        <f t="shared" si="0"/>
        <v>-12.098</v>
      </c>
      <c r="C51" s="85" t="b">
        <f>A51='Table 3.2'!A51</f>
        <v>1</v>
      </c>
      <c r="D51" s="211">
        <v>-12098</v>
      </c>
    </row>
    <row r="52" spans="1:4" ht="14.25">
      <c r="A52" s="158" t="s">
        <v>57</v>
      </c>
      <c r="B52" s="213">
        <f t="shared" si="0"/>
        <v>17.732</v>
      </c>
      <c r="C52" s="85" t="b">
        <f>A52='Table 3.2'!A52</f>
        <v>1</v>
      </c>
      <c r="D52" s="211">
        <v>17732</v>
      </c>
    </row>
    <row r="53" spans="1:4" ht="14.25">
      <c r="A53" s="158" t="s">
        <v>58</v>
      </c>
      <c r="B53" s="213">
        <f t="shared" si="0"/>
        <v>-26.834</v>
      </c>
      <c r="C53" s="85" t="b">
        <f>A53='Table 3.2'!A53</f>
        <v>1</v>
      </c>
      <c r="D53" s="211">
        <v>-26834</v>
      </c>
    </row>
    <row r="54" spans="1:4" ht="14.25">
      <c r="A54" s="159" t="s">
        <v>5</v>
      </c>
      <c r="B54" s="213">
        <f t="shared" si="0"/>
        <v>-24.561</v>
      </c>
      <c r="C54" s="85" t="b">
        <f>A54='Table 3.2'!A54</f>
        <v>1</v>
      </c>
      <c r="D54" s="211">
        <v>-24561</v>
      </c>
    </row>
    <row r="55" spans="1:4" ht="14.25">
      <c r="A55" s="158" t="s">
        <v>6</v>
      </c>
      <c r="B55" s="213">
        <f t="shared" si="0"/>
        <v>-2.273</v>
      </c>
      <c r="C55" s="85" t="b">
        <f>A55='Table 3.2'!A55</f>
        <v>1</v>
      </c>
      <c r="D55" s="211">
        <v>-2273</v>
      </c>
    </row>
    <row r="56" spans="1:3" ht="14.25">
      <c r="A56" s="154" t="s">
        <v>59</v>
      </c>
      <c r="B56" s="213"/>
      <c r="C56" s="85" t="b">
        <f>A56='Table 3.2'!A56</f>
        <v>1</v>
      </c>
    </row>
    <row r="57" spans="1:4" ht="14.25">
      <c r="A57" s="151" t="s">
        <v>60</v>
      </c>
      <c r="B57" s="213">
        <f t="shared" si="0"/>
        <v>62.854</v>
      </c>
      <c r="C57" s="85" t="b">
        <f>A57='Table 3.2'!A57</f>
        <v>1</v>
      </c>
      <c r="D57" s="211">
        <v>62854</v>
      </c>
    </row>
    <row r="58" spans="1:4" ht="14.25">
      <c r="A58" s="151" t="s">
        <v>61</v>
      </c>
      <c r="B58" s="213">
        <f t="shared" si="0"/>
        <v>20.251</v>
      </c>
      <c r="C58" s="85" t="b">
        <f>A58='Table 3.2'!A58</f>
        <v>1</v>
      </c>
      <c r="D58" s="211">
        <v>20251</v>
      </c>
    </row>
    <row r="59" spans="1:4" ht="14.25">
      <c r="A59" s="151" t="s">
        <v>62</v>
      </c>
      <c r="B59" s="213">
        <f t="shared" si="0"/>
        <v>10.056</v>
      </c>
      <c r="C59" s="85" t="b">
        <f>A59='Table 3.2'!A59</f>
        <v>1</v>
      </c>
      <c r="D59" s="211">
        <v>10056</v>
      </c>
    </row>
    <row r="60" spans="1:4" ht="14.25">
      <c r="A60" s="151" t="s">
        <v>63</v>
      </c>
      <c r="B60" s="213">
        <f t="shared" si="0"/>
        <v>0.391</v>
      </c>
      <c r="C60" s="85" t="b">
        <f>A60='Table 3.2'!A60</f>
        <v>1</v>
      </c>
      <c r="D60" s="211">
        <v>391</v>
      </c>
    </row>
    <row r="61" spans="1:4" ht="14.25">
      <c r="A61" s="151" t="s">
        <v>64</v>
      </c>
      <c r="B61" s="213">
        <f t="shared" si="0"/>
        <v>93.552</v>
      </c>
      <c r="C61" s="85" t="b">
        <f>A61='Table 3.2'!A61</f>
        <v>1</v>
      </c>
      <c r="D61" s="211">
        <v>93552</v>
      </c>
    </row>
    <row r="62" spans="1:3" ht="14.25">
      <c r="A62" s="167" t="s">
        <v>65</v>
      </c>
      <c r="B62" s="213"/>
      <c r="C62" s="85" t="b">
        <f>A62='Table 3.2'!A62</f>
        <v>1</v>
      </c>
    </row>
    <row r="63" spans="1:4" ht="14.25">
      <c r="A63" s="160" t="s">
        <v>66</v>
      </c>
      <c r="B63" s="213">
        <f t="shared" si="0"/>
        <v>6.718</v>
      </c>
      <c r="C63" s="85" t="b">
        <f>A63='Table 3.2'!A63</f>
        <v>1</v>
      </c>
      <c r="D63" s="211">
        <v>6718</v>
      </c>
    </row>
    <row r="64" spans="1:4" ht="14.25">
      <c r="A64" s="157" t="s">
        <v>67</v>
      </c>
      <c r="B64" s="213">
        <f t="shared" si="0"/>
        <v>3.082</v>
      </c>
      <c r="C64" s="85" t="b">
        <f>A64='Table 3.2'!A64</f>
        <v>1</v>
      </c>
      <c r="D64" s="211">
        <v>3082</v>
      </c>
    </row>
    <row r="65" spans="1:5" ht="14.25">
      <c r="A65" s="157" t="s">
        <v>68</v>
      </c>
      <c r="B65" s="213">
        <f t="shared" si="0"/>
        <v>15.107</v>
      </c>
      <c r="C65" s="85" t="b">
        <f>A65='Table 3.2'!A65</f>
        <v>1</v>
      </c>
      <c r="D65" s="211">
        <v>15107</v>
      </c>
      <c r="E65" s="123"/>
    </row>
    <row r="66" spans="1:4" ht="14.25">
      <c r="A66" s="168" t="s">
        <v>69</v>
      </c>
      <c r="B66" s="213">
        <f t="shared" si="0"/>
        <v>24.907</v>
      </c>
      <c r="C66" s="85" t="b">
        <f>A66='Table 3.2'!A66</f>
        <v>1</v>
      </c>
      <c r="D66" s="211">
        <v>24907</v>
      </c>
    </row>
    <row r="67" spans="1:3" ht="27">
      <c r="A67" s="154" t="s">
        <v>70</v>
      </c>
      <c r="B67" s="213"/>
      <c r="C67" s="85" t="b">
        <f>A67='Table 3.2'!A67</f>
        <v>1</v>
      </c>
    </row>
    <row r="68" spans="1:4" ht="14.25">
      <c r="A68" s="165" t="s">
        <v>71</v>
      </c>
      <c r="B68" s="213">
        <f t="shared" si="0"/>
        <v>40.631</v>
      </c>
      <c r="C68" s="85" t="b">
        <f>A68='Table 3.2'!A68</f>
        <v>1</v>
      </c>
      <c r="D68" s="211">
        <v>40631</v>
      </c>
    </row>
    <row r="69" spans="1:4" ht="14.25">
      <c r="A69" s="151" t="s">
        <v>72</v>
      </c>
      <c r="B69" s="213">
        <f t="shared" si="0"/>
        <v>71.801</v>
      </c>
      <c r="C69" s="85" t="b">
        <f>A69='Table 3.2'!A69</f>
        <v>1</v>
      </c>
      <c r="D69" s="211">
        <v>71801</v>
      </c>
    </row>
    <row r="70" spans="1:6" ht="14.25">
      <c r="A70" s="151" t="s">
        <v>73</v>
      </c>
      <c r="B70" s="213">
        <f t="shared" si="0"/>
        <v>3.691</v>
      </c>
      <c r="C70" s="85" t="b">
        <f>A70='Table 3.2'!A70</f>
        <v>1</v>
      </c>
      <c r="D70" s="211">
        <v>3691</v>
      </c>
      <c r="F70" s="123"/>
    </row>
    <row r="71" spans="1:4" ht="14.25">
      <c r="A71" s="151" t="s">
        <v>74</v>
      </c>
      <c r="B71" s="213">
        <f t="shared" si="0"/>
        <v>7.018</v>
      </c>
      <c r="C71" s="85" t="b">
        <f>A71='Table 3.2'!A71</f>
        <v>1</v>
      </c>
      <c r="D71" s="211">
        <v>7018</v>
      </c>
    </row>
    <row r="72" spans="1:4" ht="14.25">
      <c r="A72" s="151" t="s">
        <v>75</v>
      </c>
      <c r="B72" s="213">
        <f t="shared" si="0"/>
        <v>1.9</v>
      </c>
      <c r="C72" s="85" t="b">
        <f>A72='Table 3.2'!A72</f>
        <v>1</v>
      </c>
      <c r="D72" s="211">
        <v>1900</v>
      </c>
    </row>
    <row r="73" spans="1:4" ht="14.25">
      <c r="A73" s="151" t="s">
        <v>76</v>
      </c>
      <c r="B73" s="213">
        <f t="shared" si="0"/>
        <v>18.935</v>
      </c>
      <c r="C73" s="85" t="b">
        <f>A73='Table 3.2'!A73</f>
        <v>1</v>
      </c>
      <c r="D73" s="211">
        <v>18935</v>
      </c>
    </row>
    <row r="74" spans="1:4" ht="14.25" thickBot="1">
      <c r="A74" s="165" t="s">
        <v>77</v>
      </c>
      <c r="B74" s="213">
        <f t="shared" si="0"/>
        <v>143.976</v>
      </c>
      <c r="C74" s="85" t="b">
        <f>A74='Table 3.2'!A74</f>
        <v>1</v>
      </c>
      <c r="D74" s="211">
        <v>143976</v>
      </c>
    </row>
    <row r="75" spans="1:8" ht="14.25">
      <c r="A75" s="154" t="s">
        <v>78</v>
      </c>
      <c r="B75" s="213"/>
      <c r="C75" s="85" t="b">
        <f>A75='Table 3.2'!A75</f>
        <v>1</v>
      </c>
      <c r="E75" s="123"/>
      <c r="F75" s="149"/>
      <c r="G75" s="83" t="s">
        <v>323</v>
      </c>
      <c r="H75" s="150"/>
    </row>
    <row r="76" spans="1:8" ht="14.25" thickBot="1">
      <c r="A76" s="151" t="s">
        <v>79</v>
      </c>
      <c r="B76" s="213">
        <f t="shared" si="0"/>
        <v>492.835</v>
      </c>
      <c r="C76" s="85" t="b">
        <f>A76='Table 3.2'!A76</f>
        <v>1</v>
      </c>
      <c r="D76" s="211">
        <v>492835</v>
      </c>
      <c r="F76" s="152"/>
      <c r="G76" s="84">
        <f>B79-SUM(PIECHART!C7,PIECHART!C9,PIECHART!C8,PIECHART!C29)</f>
        <v>-176.543</v>
      </c>
      <c r="H76" s="153"/>
    </row>
    <row r="77" spans="1:4" ht="14.25">
      <c r="A77" s="151" t="s">
        <v>80</v>
      </c>
      <c r="B77" s="213">
        <f t="shared" si="0"/>
        <v>34.875</v>
      </c>
      <c r="C77" s="85" t="b">
        <f>A77='Table 3.2'!A77</f>
        <v>1</v>
      </c>
      <c r="D77" s="211">
        <v>34875</v>
      </c>
    </row>
    <row r="78" spans="1:4" ht="14.25">
      <c r="A78" s="165" t="s">
        <v>81</v>
      </c>
      <c r="B78" s="213">
        <f t="shared" si="0"/>
        <v>5.419</v>
      </c>
      <c r="C78" s="85" t="b">
        <f>A78='Table 3.2'!A78</f>
        <v>1</v>
      </c>
      <c r="D78" s="211">
        <v>5419</v>
      </c>
    </row>
    <row r="79" spans="1:4" ht="14.25">
      <c r="A79" s="151" t="s">
        <v>82</v>
      </c>
      <c r="B79" s="213">
        <f t="shared" si="0"/>
        <v>533.129</v>
      </c>
      <c r="C79" s="85" t="b">
        <f>A79='Table 3.2'!A79</f>
        <v>1</v>
      </c>
      <c r="D79" s="211">
        <v>533129</v>
      </c>
    </row>
    <row r="80" spans="1:3" ht="14.25">
      <c r="A80" s="154" t="s">
        <v>83</v>
      </c>
      <c r="B80" s="213"/>
      <c r="C80" s="85" t="b">
        <f>A80='Table 3.2'!A80</f>
        <v>1</v>
      </c>
    </row>
    <row r="81" spans="1:4" ht="14.25">
      <c r="A81" s="151" t="s">
        <v>84</v>
      </c>
      <c r="B81" s="213">
        <f t="shared" si="0"/>
        <v>597.307</v>
      </c>
      <c r="C81" s="85" t="b">
        <f>A81='Table 3.2'!A81</f>
        <v>1</v>
      </c>
      <c r="D81" s="211">
        <v>597307</v>
      </c>
    </row>
    <row r="82" spans="1:3" ht="14.25">
      <c r="A82" s="154" t="s">
        <v>85</v>
      </c>
      <c r="B82" s="213"/>
      <c r="C82" s="85" t="b">
        <f>A82='Table 3.2'!A82</f>
        <v>1</v>
      </c>
    </row>
    <row r="83" spans="1:4" ht="14.25">
      <c r="A83" s="174" t="s">
        <v>86</v>
      </c>
      <c r="B83" s="213">
        <f t="shared" si="0"/>
        <v>4.528</v>
      </c>
      <c r="C83" s="85" t="b">
        <f>A83='Table 3.2'!A83</f>
        <v>1</v>
      </c>
      <c r="D83" s="211">
        <v>4528</v>
      </c>
    </row>
    <row r="84" spans="1:4" ht="14.25">
      <c r="A84" s="165" t="s">
        <v>87</v>
      </c>
      <c r="B84" s="213">
        <f aca="true" t="shared" si="1" ref="B84:B147">D84/1000</f>
        <v>142.202</v>
      </c>
      <c r="C84" s="85" t="b">
        <f>A84='Table 3.2'!A84</f>
        <v>1</v>
      </c>
      <c r="D84" s="211">
        <v>142202</v>
      </c>
    </row>
    <row r="85" spans="1:4" ht="14.25">
      <c r="A85" s="151" t="s">
        <v>88</v>
      </c>
      <c r="B85" s="213">
        <f t="shared" si="1"/>
        <v>33.32</v>
      </c>
      <c r="C85" s="85" t="b">
        <f>A85='Table 3.2'!A85</f>
        <v>1</v>
      </c>
      <c r="D85" s="211">
        <v>33320</v>
      </c>
    </row>
    <row r="86" spans="1:4" ht="14.25">
      <c r="A86" s="151" t="s">
        <v>89</v>
      </c>
      <c r="B86" s="213">
        <f t="shared" si="1"/>
        <v>50.011</v>
      </c>
      <c r="C86" s="85" t="b">
        <f>A86='Table 3.2'!A86</f>
        <v>1</v>
      </c>
      <c r="D86" s="211">
        <v>50011</v>
      </c>
    </row>
    <row r="87" spans="1:4" ht="14.25">
      <c r="A87" s="151" t="s">
        <v>90</v>
      </c>
      <c r="B87" s="213">
        <f t="shared" si="1"/>
        <v>99.702</v>
      </c>
      <c r="C87" s="85" t="b">
        <f>A87='Table 3.2'!A87</f>
        <v>1</v>
      </c>
      <c r="D87" s="211">
        <v>99702</v>
      </c>
    </row>
    <row r="88" spans="1:4" ht="14.25">
      <c r="A88" s="155" t="s">
        <v>91</v>
      </c>
      <c r="B88" s="213">
        <f t="shared" si="1"/>
        <v>173.721</v>
      </c>
      <c r="C88" s="85" t="b">
        <f>A88='Table 3.2'!A88</f>
        <v>1</v>
      </c>
      <c r="D88" s="211">
        <v>173721</v>
      </c>
    </row>
    <row r="89" spans="1:4" ht="14.25">
      <c r="A89" s="155" t="s">
        <v>92</v>
      </c>
      <c r="B89" s="213">
        <f t="shared" si="1"/>
        <v>503.484</v>
      </c>
      <c r="C89" s="85" t="b">
        <f>A89='Table 3.2'!A89</f>
        <v>1</v>
      </c>
      <c r="D89" s="211">
        <v>503484</v>
      </c>
    </row>
    <row r="90" spans="1:3" ht="14.25">
      <c r="A90" s="154" t="s">
        <v>93</v>
      </c>
      <c r="B90" s="213"/>
      <c r="C90" s="85" t="b">
        <f>A90='Table 3.2'!A90</f>
        <v>1</v>
      </c>
    </row>
    <row r="91" spans="1:4" ht="14.25">
      <c r="A91" s="151" t="s">
        <v>94</v>
      </c>
      <c r="B91" s="213">
        <f t="shared" si="1"/>
        <v>944.878</v>
      </c>
      <c r="C91" s="85" t="b">
        <f>A91='Table 3.2'!A91</f>
        <v>1</v>
      </c>
      <c r="D91" s="211">
        <v>944878</v>
      </c>
    </row>
    <row r="92" spans="1:4" ht="14.25">
      <c r="A92" s="151" t="s">
        <v>5</v>
      </c>
      <c r="B92" s="213">
        <f t="shared" si="1"/>
        <v>37.393</v>
      </c>
      <c r="C92" s="85" t="b">
        <f>A92='Table 3.2'!A92</f>
        <v>1</v>
      </c>
      <c r="D92" s="211">
        <v>37393</v>
      </c>
    </row>
    <row r="93" spans="1:4" ht="14.25">
      <c r="A93" s="151" t="s">
        <v>6</v>
      </c>
      <c r="B93" s="213">
        <f t="shared" si="1"/>
        <v>907.485</v>
      </c>
      <c r="C93" s="85" t="b">
        <f>A93='Table 3.2'!A93</f>
        <v>1</v>
      </c>
      <c r="D93" s="211">
        <v>907485</v>
      </c>
    </row>
    <row r="94" spans="1:3" ht="14.25">
      <c r="A94" s="154" t="s">
        <v>95</v>
      </c>
      <c r="B94" s="213"/>
      <c r="C94" s="85" t="b">
        <f>A94='Table 3.2'!A94</f>
        <v>1</v>
      </c>
    </row>
    <row r="95" spans="1:4" ht="14.25">
      <c r="A95" s="161" t="s">
        <v>96</v>
      </c>
      <c r="B95" s="213">
        <f t="shared" si="1"/>
        <v>86.093</v>
      </c>
      <c r="C95" s="85" t="b">
        <f>A95='Table 3.2'!A95</f>
        <v>1</v>
      </c>
      <c r="D95" s="211">
        <v>86093</v>
      </c>
    </row>
    <row r="96" spans="1:4" ht="14.25">
      <c r="A96" s="165" t="s">
        <v>97</v>
      </c>
      <c r="B96" s="213">
        <f t="shared" si="1"/>
        <v>13.32</v>
      </c>
      <c r="C96" s="85" t="b">
        <f>A96='Table 3.2'!A96</f>
        <v>1</v>
      </c>
      <c r="D96" s="211">
        <v>13320</v>
      </c>
    </row>
    <row r="97" spans="1:4" ht="14.25">
      <c r="A97" s="169" t="s">
        <v>98</v>
      </c>
      <c r="B97" s="213">
        <f t="shared" si="1"/>
        <v>69.732</v>
      </c>
      <c r="C97" s="85" t="b">
        <f>A97='Table 3.2'!A97</f>
        <v>1</v>
      </c>
      <c r="D97" s="211">
        <v>69732</v>
      </c>
    </row>
    <row r="98" spans="1:4" ht="14.25">
      <c r="A98" s="155" t="s">
        <v>99</v>
      </c>
      <c r="B98" s="213">
        <f t="shared" si="1"/>
        <v>-0.546</v>
      </c>
      <c r="C98" s="85" t="b">
        <f>A98='Table 3.2'!A98</f>
        <v>1</v>
      </c>
      <c r="D98" s="211">
        <v>-546</v>
      </c>
    </row>
    <row r="99" spans="1:4" ht="14.25">
      <c r="A99" s="155" t="s">
        <v>100</v>
      </c>
      <c r="B99" s="213">
        <f t="shared" si="1"/>
        <v>7.944</v>
      </c>
      <c r="C99" s="85" t="b">
        <f>A99='Table 3.2'!A99</f>
        <v>1</v>
      </c>
      <c r="D99" s="211">
        <v>7944</v>
      </c>
    </row>
    <row r="100" spans="1:4" ht="14.25">
      <c r="A100" s="155" t="s">
        <v>101</v>
      </c>
      <c r="B100" s="213">
        <f t="shared" si="1"/>
        <v>176.543</v>
      </c>
      <c r="C100" s="85" t="b">
        <f>A100='Table 3.2'!A100</f>
        <v>1</v>
      </c>
      <c r="D100" s="211">
        <v>176543</v>
      </c>
    </row>
    <row r="101" spans="1:3" ht="14.25">
      <c r="A101" s="154" t="s">
        <v>102</v>
      </c>
      <c r="B101" s="213"/>
      <c r="C101" s="85" t="b">
        <f>A101='Table 3.2'!A101</f>
        <v>1</v>
      </c>
    </row>
    <row r="102" spans="1:4" ht="14.25">
      <c r="A102" s="151" t="s">
        <v>103</v>
      </c>
      <c r="B102" s="213">
        <f t="shared" si="1"/>
        <v>29.818</v>
      </c>
      <c r="C102" s="85" t="b">
        <f>A102='Table 3.2'!A102</f>
        <v>1</v>
      </c>
      <c r="D102" s="211">
        <v>29818</v>
      </c>
    </row>
    <row r="103" spans="1:4" ht="14.25">
      <c r="A103" s="151" t="s">
        <v>104</v>
      </c>
      <c r="B103" s="213">
        <f t="shared" si="1"/>
        <v>15.105</v>
      </c>
      <c r="C103" s="85" t="b">
        <f>A103='Table 3.2'!A103</f>
        <v>1</v>
      </c>
      <c r="D103" s="211">
        <v>15105</v>
      </c>
    </row>
    <row r="104" spans="1:4" ht="14.25">
      <c r="A104" s="151" t="s">
        <v>105</v>
      </c>
      <c r="B104" s="213">
        <f t="shared" si="1"/>
        <v>6.977</v>
      </c>
      <c r="C104" s="85" t="b">
        <f>A104='Table 3.2'!A104</f>
        <v>1</v>
      </c>
      <c r="D104" s="211">
        <v>6977</v>
      </c>
    </row>
    <row r="105" spans="1:4" ht="14.25">
      <c r="A105" s="151" t="s">
        <v>106</v>
      </c>
      <c r="B105" s="213">
        <f t="shared" si="1"/>
        <v>6.044</v>
      </c>
      <c r="C105" s="85" t="b">
        <f>A105='Table 3.2'!A105</f>
        <v>1</v>
      </c>
      <c r="D105" s="211">
        <v>6044</v>
      </c>
    </row>
    <row r="106" spans="1:4" ht="14.25">
      <c r="A106" s="151" t="s">
        <v>107</v>
      </c>
      <c r="B106" s="213">
        <f t="shared" si="1"/>
        <v>57.944</v>
      </c>
      <c r="C106" s="85" t="b">
        <f>A106='Table 3.2'!A106</f>
        <v>1</v>
      </c>
      <c r="D106" s="211">
        <v>57944</v>
      </c>
    </row>
    <row r="107" spans="1:3" ht="14.25">
      <c r="A107" s="154" t="s">
        <v>108</v>
      </c>
      <c r="B107" s="213"/>
      <c r="C107" s="85" t="b">
        <f>A107='Table 3.2'!A107</f>
        <v>1</v>
      </c>
    </row>
    <row r="108" spans="1:4" ht="14.25">
      <c r="A108" s="151" t="s">
        <v>109</v>
      </c>
      <c r="B108" s="213">
        <f t="shared" si="1"/>
        <v>3.914</v>
      </c>
      <c r="C108" s="85" t="b">
        <f>A108='Table 3.2'!A108</f>
        <v>1</v>
      </c>
      <c r="D108" s="211">
        <v>3914</v>
      </c>
    </row>
    <row r="109" spans="1:4" ht="14.25">
      <c r="A109" s="151" t="s">
        <v>110</v>
      </c>
      <c r="B109" s="213">
        <f t="shared" si="1"/>
        <v>0.61</v>
      </c>
      <c r="C109" s="85" t="b">
        <f>A109='Table 3.2'!A109</f>
        <v>1</v>
      </c>
      <c r="D109" s="211">
        <v>610</v>
      </c>
    </row>
    <row r="110" spans="1:4" ht="14.25">
      <c r="A110" s="151" t="s">
        <v>111</v>
      </c>
      <c r="B110" s="213">
        <f t="shared" si="1"/>
        <v>11.827</v>
      </c>
      <c r="C110" s="85" t="b">
        <f>A110='Table 3.2'!A110</f>
        <v>1</v>
      </c>
      <c r="D110" s="211">
        <v>11827</v>
      </c>
    </row>
    <row r="111" spans="1:4" ht="14.25">
      <c r="A111" s="151" t="s">
        <v>112</v>
      </c>
      <c r="B111" s="213">
        <f t="shared" si="1"/>
        <v>-0.241</v>
      </c>
      <c r="C111" s="85" t="b">
        <f>A111='Table 3.2'!A111</f>
        <v>1</v>
      </c>
      <c r="D111" s="211">
        <v>-241</v>
      </c>
    </row>
    <row r="112" spans="1:4" ht="14.25">
      <c r="A112" s="151" t="s">
        <v>113</v>
      </c>
      <c r="B112" s="213">
        <f t="shared" si="1"/>
        <v>-0.047</v>
      </c>
      <c r="C112" s="85" t="b">
        <f>A112='Table 3.2'!A112</f>
        <v>1</v>
      </c>
      <c r="D112" s="211">
        <v>-47</v>
      </c>
    </row>
    <row r="113" spans="1:4" ht="14.25">
      <c r="A113" s="151" t="s">
        <v>114</v>
      </c>
      <c r="B113" s="213">
        <f t="shared" si="1"/>
        <v>7.01</v>
      </c>
      <c r="C113" s="85" t="b">
        <f>A113='Table 3.2'!A113</f>
        <v>1</v>
      </c>
      <c r="D113" s="211">
        <v>7010</v>
      </c>
    </row>
    <row r="114" spans="1:4" ht="14.25">
      <c r="A114" s="151" t="s">
        <v>115</v>
      </c>
      <c r="B114" s="213">
        <f t="shared" si="1"/>
        <v>4.286</v>
      </c>
      <c r="C114" s="85" t="b">
        <f>A114='Table 3.2'!A114</f>
        <v>1</v>
      </c>
      <c r="D114" s="211">
        <v>4286</v>
      </c>
    </row>
    <row r="115" spans="1:4" ht="14.25">
      <c r="A115" s="151" t="s">
        <v>116</v>
      </c>
      <c r="B115" s="213">
        <f t="shared" si="1"/>
        <v>-3.463</v>
      </c>
      <c r="C115" s="85" t="b">
        <f>A115='Table 3.2'!A115</f>
        <v>1</v>
      </c>
      <c r="D115" s="211">
        <v>-3463</v>
      </c>
    </row>
    <row r="116" spans="1:4" ht="14.25">
      <c r="A116" s="151" t="s">
        <v>117</v>
      </c>
      <c r="B116" s="213">
        <f t="shared" si="1"/>
        <v>23.896</v>
      </c>
      <c r="C116" s="85" t="b">
        <f>A116='Table 3.2'!A116</f>
        <v>1</v>
      </c>
      <c r="D116" s="211">
        <v>23896</v>
      </c>
    </row>
    <row r="117" spans="1:3" ht="14.25">
      <c r="A117" s="154" t="s">
        <v>118</v>
      </c>
      <c r="B117" s="213"/>
      <c r="C117" s="85" t="b">
        <f>A117='Table 3.2'!A117</f>
        <v>1</v>
      </c>
    </row>
    <row r="118" spans="1:4" ht="14.25">
      <c r="A118" s="151" t="s">
        <v>119</v>
      </c>
      <c r="B118" s="213">
        <f t="shared" si="1"/>
        <v>456.921</v>
      </c>
      <c r="C118" s="85" t="b">
        <f>A118='Table 3.2'!A118</f>
        <v>1</v>
      </c>
      <c r="D118" s="211">
        <v>456921</v>
      </c>
    </row>
    <row r="119" spans="1:4" ht="14.25">
      <c r="A119" s="151" t="s">
        <v>120</v>
      </c>
      <c r="B119" s="213">
        <f t="shared" si="1"/>
        <v>-60.543</v>
      </c>
      <c r="C119" s="85" t="b">
        <f>A119='Table 3.2'!A119</f>
        <v>1</v>
      </c>
      <c r="D119" s="211">
        <v>-60543</v>
      </c>
    </row>
    <row r="120" spans="1:4" ht="14.25">
      <c r="A120" s="151" t="s">
        <v>121</v>
      </c>
      <c r="B120" s="213">
        <f t="shared" si="1"/>
        <v>-86.512</v>
      </c>
      <c r="C120" s="85" t="b">
        <f>A120='Table 3.2'!A120</f>
        <v>1</v>
      </c>
      <c r="D120" s="211">
        <v>-86512</v>
      </c>
    </row>
    <row r="121" spans="1:4" ht="14.25">
      <c r="A121" s="151" t="s">
        <v>122</v>
      </c>
      <c r="B121" s="213">
        <f t="shared" si="1"/>
        <v>-44.013</v>
      </c>
      <c r="C121" s="85" t="b">
        <f>A121='Table 3.2'!A121</f>
        <v>1</v>
      </c>
      <c r="D121" s="211">
        <v>-44013</v>
      </c>
    </row>
    <row r="122" spans="1:4" ht="14.25">
      <c r="A122" s="151" t="s">
        <v>5</v>
      </c>
      <c r="B122" s="213">
        <f t="shared" si="1"/>
        <v>-44.013</v>
      </c>
      <c r="C122" s="85" t="b">
        <f>A122='Table 3.2'!A122</f>
        <v>1</v>
      </c>
      <c r="D122" s="211">
        <v>-44013</v>
      </c>
    </row>
    <row r="123" spans="1:4" ht="14.25">
      <c r="A123" s="151" t="s">
        <v>6</v>
      </c>
      <c r="B123" s="213" t="e">
        <f t="shared" si="1"/>
        <v>#VALUE!</v>
      </c>
      <c r="C123" s="85" t="b">
        <f>A123='Table 3.2'!A123</f>
        <v>1</v>
      </c>
      <c r="D123" s="211" t="s">
        <v>306</v>
      </c>
    </row>
    <row r="124" spans="1:4" ht="14.25">
      <c r="A124" s="151" t="s">
        <v>123</v>
      </c>
      <c r="B124" s="213">
        <f t="shared" si="1"/>
        <v>-3.302</v>
      </c>
      <c r="C124" s="85" t="b">
        <f>A124='Table 3.2'!A124</f>
        <v>1</v>
      </c>
      <c r="D124" s="211">
        <v>-3302</v>
      </c>
    </row>
    <row r="125" spans="1:4" ht="14.25">
      <c r="A125" s="151" t="s">
        <v>124</v>
      </c>
      <c r="B125" s="213">
        <f t="shared" si="1"/>
        <v>262.551</v>
      </c>
      <c r="C125" s="85" t="b">
        <f>A125='Table 3.2'!A125</f>
        <v>1</v>
      </c>
      <c r="D125" s="211">
        <v>262551</v>
      </c>
    </row>
    <row r="126" spans="1:4" ht="14.25">
      <c r="A126" s="151" t="s">
        <v>5</v>
      </c>
      <c r="B126" s="213">
        <f t="shared" si="1"/>
        <v>349.063</v>
      </c>
      <c r="C126" s="85" t="b">
        <f>A126='Table 3.2'!A126</f>
        <v>1</v>
      </c>
      <c r="D126" s="211">
        <v>349063</v>
      </c>
    </row>
    <row r="127" spans="1:4" ht="14.25">
      <c r="A127" s="151" t="s">
        <v>6</v>
      </c>
      <c r="B127" s="213">
        <f t="shared" si="1"/>
        <v>-86.512</v>
      </c>
      <c r="C127" s="85" t="b">
        <f>A127='Table 3.2'!A127</f>
        <v>1</v>
      </c>
      <c r="D127" s="211">
        <v>-86512</v>
      </c>
    </row>
    <row r="128" spans="1:3" ht="14.25">
      <c r="A128" s="154" t="s">
        <v>125</v>
      </c>
      <c r="B128" s="213"/>
      <c r="C128" s="85" t="b">
        <f>A128='Table 3.2'!A128</f>
        <v>1</v>
      </c>
    </row>
    <row r="129" spans="1:4" ht="27.75">
      <c r="A129" s="151" t="s">
        <v>307</v>
      </c>
      <c r="B129" s="213" t="e">
        <f t="shared" si="1"/>
        <v>#VALUE!</v>
      </c>
      <c r="C129" s="85" t="b">
        <f>A129='Table 3.2'!A129</f>
        <v>1</v>
      </c>
      <c r="D129" s="211" t="s">
        <v>306</v>
      </c>
    </row>
    <row r="130" spans="1:4" ht="14.25">
      <c r="A130" s="151" t="s">
        <v>308</v>
      </c>
      <c r="B130" s="213" t="e">
        <f t="shared" si="1"/>
        <v>#VALUE!</v>
      </c>
      <c r="C130" s="85" t="b">
        <f>A130='Table 3.2'!A130</f>
        <v>1</v>
      </c>
      <c r="D130" s="211" t="s">
        <v>306</v>
      </c>
    </row>
    <row r="131" spans="1:4" ht="27.75">
      <c r="A131" s="151" t="s">
        <v>126</v>
      </c>
      <c r="B131" s="213" t="e">
        <f t="shared" si="1"/>
        <v>#VALUE!</v>
      </c>
      <c r="C131" s="85" t="b">
        <f>A131='Table 3.2'!A131</f>
        <v>1</v>
      </c>
      <c r="D131" s="211" t="s">
        <v>306</v>
      </c>
    </row>
    <row r="132" spans="1:4" ht="14.25">
      <c r="A132" s="151" t="s">
        <v>309</v>
      </c>
      <c r="B132" s="213" t="e">
        <f t="shared" si="1"/>
        <v>#VALUE!</v>
      </c>
      <c r="C132" s="85" t="b">
        <f>A132='Table 3.2'!A132</f>
        <v>1</v>
      </c>
      <c r="D132" s="211" t="s">
        <v>306</v>
      </c>
    </row>
    <row r="133" spans="1:4" ht="14.25">
      <c r="A133" s="151" t="s">
        <v>310</v>
      </c>
      <c r="B133" s="213" t="e">
        <f t="shared" si="1"/>
        <v>#VALUE!</v>
      </c>
      <c r="C133" s="85" t="b">
        <f>A133='Table 3.2'!A133</f>
        <v>1</v>
      </c>
      <c r="D133" s="211" t="s">
        <v>306</v>
      </c>
    </row>
    <row r="134" spans="1:4" ht="14.25">
      <c r="A134" s="151" t="s">
        <v>311</v>
      </c>
      <c r="B134" s="213" t="e">
        <f t="shared" si="1"/>
        <v>#VALUE!</v>
      </c>
      <c r="C134" s="85" t="b">
        <f>A134='Table 3.2'!A134</f>
        <v>1</v>
      </c>
      <c r="D134" s="211" t="s">
        <v>306</v>
      </c>
    </row>
    <row r="135" spans="1:4" ht="27.75">
      <c r="A135" s="151" t="s">
        <v>312</v>
      </c>
      <c r="B135" s="213" t="e">
        <f t="shared" si="1"/>
        <v>#VALUE!</v>
      </c>
      <c r="C135" s="85" t="b">
        <f>A135='Table 3.2'!A135</f>
        <v>1</v>
      </c>
      <c r="D135" s="211" t="s">
        <v>306</v>
      </c>
    </row>
    <row r="136" spans="1:4" ht="14.25">
      <c r="A136" s="151" t="s">
        <v>127</v>
      </c>
      <c r="B136" s="213" t="e">
        <f t="shared" si="1"/>
        <v>#VALUE!</v>
      </c>
      <c r="C136" s="85" t="b">
        <f>A136='Table 3.2'!A136</f>
        <v>1</v>
      </c>
      <c r="D136" s="211" t="s">
        <v>306</v>
      </c>
    </row>
    <row r="137" spans="1:4" ht="14.25">
      <c r="A137" s="151" t="s">
        <v>128</v>
      </c>
      <c r="B137" s="213" t="e">
        <f t="shared" si="1"/>
        <v>#VALUE!</v>
      </c>
      <c r="C137" s="85" t="b">
        <f>A137='Table 3.2'!A137</f>
        <v>1</v>
      </c>
      <c r="D137" s="211" t="s">
        <v>306</v>
      </c>
    </row>
    <row r="138" spans="1:3" ht="14.25">
      <c r="A138" s="154" t="s">
        <v>129</v>
      </c>
      <c r="B138" s="213"/>
      <c r="C138" s="85" t="b">
        <f>A138='Table 3.2'!A138</f>
        <v>1</v>
      </c>
    </row>
    <row r="139" spans="1:4" ht="27.75">
      <c r="A139" s="151" t="s">
        <v>130</v>
      </c>
      <c r="B139" s="213">
        <f t="shared" si="1"/>
        <v>-67.471</v>
      </c>
      <c r="C139" s="85" t="b">
        <f>A139='Table 3.2'!A139</f>
        <v>1</v>
      </c>
      <c r="D139" s="211">
        <v>-67471</v>
      </c>
    </row>
    <row r="140" spans="1:4" ht="27.75">
      <c r="A140" s="151" t="s">
        <v>131</v>
      </c>
      <c r="B140" s="213">
        <f t="shared" si="1"/>
        <v>-17.499</v>
      </c>
      <c r="C140" s="85" t="b">
        <f>A140='Table 3.2'!A140</f>
        <v>1</v>
      </c>
      <c r="D140" s="211">
        <v>-17499</v>
      </c>
    </row>
    <row r="141" spans="1:4" ht="27.75">
      <c r="A141" s="151" t="s">
        <v>132</v>
      </c>
      <c r="B141" s="213">
        <f t="shared" si="1"/>
        <v>-3.106</v>
      </c>
      <c r="C141" s="85" t="b">
        <f>A141='Table 3.2'!A141</f>
        <v>1</v>
      </c>
      <c r="D141" s="211">
        <v>-3106</v>
      </c>
    </row>
    <row r="142" spans="1:4" ht="14.25">
      <c r="A142" s="151" t="s">
        <v>133</v>
      </c>
      <c r="B142" s="213" t="e">
        <f t="shared" si="1"/>
        <v>#VALUE!</v>
      </c>
      <c r="C142" s="85" t="b">
        <f>A142='Table 3.2'!A142</f>
        <v>1</v>
      </c>
      <c r="D142" s="211" t="s">
        <v>306</v>
      </c>
    </row>
    <row r="143" spans="1:4" ht="14.25">
      <c r="A143" s="151" t="s">
        <v>134</v>
      </c>
      <c r="B143" s="213">
        <f t="shared" si="1"/>
        <v>-1.75</v>
      </c>
      <c r="C143" s="85" t="b">
        <f>A143='Table 3.2'!A143</f>
        <v>1</v>
      </c>
      <c r="D143" s="211">
        <v>-1750</v>
      </c>
    </row>
    <row r="144" spans="1:4" ht="14.25">
      <c r="A144" s="151" t="s">
        <v>135</v>
      </c>
      <c r="B144" s="213">
        <f t="shared" si="1"/>
        <v>-89.826</v>
      </c>
      <c r="C144" s="85" t="b">
        <f>A144='Table 3.2'!A144</f>
        <v>1</v>
      </c>
      <c r="D144" s="211">
        <v>-89826</v>
      </c>
    </row>
    <row r="145" spans="1:4" ht="14.25">
      <c r="A145" s="151" t="s">
        <v>5</v>
      </c>
      <c r="B145" s="213">
        <f t="shared" si="1"/>
        <v>-72.327</v>
      </c>
      <c r="C145" s="85" t="b">
        <f>A145='Table 3.2'!A145</f>
        <v>1</v>
      </c>
      <c r="D145" s="211">
        <v>-72327</v>
      </c>
    </row>
    <row r="146" spans="1:4" ht="14.25">
      <c r="A146" s="151" t="s">
        <v>6</v>
      </c>
      <c r="B146" s="213">
        <f t="shared" si="1"/>
        <v>-17.499</v>
      </c>
      <c r="C146" s="85" t="b">
        <f>A146='Table 3.2'!A146</f>
        <v>1</v>
      </c>
      <c r="D146" s="211">
        <v>-17499</v>
      </c>
    </row>
    <row r="147" spans="1:4" ht="14.25">
      <c r="A147" s="154" t="s">
        <v>136</v>
      </c>
      <c r="B147" s="213">
        <f t="shared" si="1"/>
        <v>3981.554</v>
      </c>
      <c r="C147" s="85" t="b">
        <f>A147='Table 3.2'!A147</f>
        <v>1</v>
      </c>
      <c r="D147" s="211">
        <v>3981554</v>
      </c>
    </row>
    <row r="148" spans="1:4" ht="14.25">
      <c r="A148" s="151" t="s">
        <v>5</v>
      </c>
      <c r="B148" s="213">
        <f>D148/1000</f>
        <v>3180.353</v>
      </c>
      <c r="C148" s="85" t="b">
        <f>A148='Table 3.2'!A148</f>
        <v>1</v>
      </c>
      <c r="D148" s="211">
        <v>3180353</v>
      </c>
    </row>
    <row r="149" spans="1:4" ht="14.25">
      <c r="A149" s="151" t="s">
        <v>6</v>
      </c>
      <c r="B149" s="213">
        <f>D149/1000</f>
        <v>801.201</v>
      </c>
      <c r="C149" s="85" t="b">
        <f>A149='Table 3.2'!A149</f>
        <v>1</v>
      </c>
      <c r="D149" s="211">
        <v>801201</v>
      </c>
    </row>
    <row r="150" ht="14.25">
      <c r="A150" s="162" t="s">
        <v>313</v>
      </c>
    </row>
    <row r="151" ht="14.25">
      <c r="A151" s="163" t="s">
        <v>314</v>
      </c>
    </row>
  </sheetData>
  <sheetProtection sheet="1" objects="1" scenarios="1"/>
  <mergeCells count="1">
    <mergeCell ref="A1:C1"/>
  </mergeCells>
  <hyperlinks>
    <hyperlink ref="A1:F1" r:id="rId1" display="Table 3.2 - OUTLAYS BY FUNCTION AND SUBFUNCTION:  1962 - 202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" sqref="D1:D16384"/>
    </sheetView>
  </sheetViews>
  <sheetFormatPr defaultColWidth="0" defaultRowHeight="15"/>
  <cols>
    <col min="1" max="1" width="33.57421875" style="135" customWidth="1"/>
    <col min="2" max="2" width="9.8515625" style="126" customWidth="1"/>
    <col min="3" max="3" width="6.140625" style="93" customWidth="1"/>
    <col min="4" max="4" width="11.28125" style="144" customWidth="1"/>
    <col min="5" max="19" width="8.8515625" style="126" customWidth="1"/>
    <col min="20" max="16384" width="0" style="126" hidden="1" customWidth="1"/>
  </cols>
  <sheetData>
    <row r="1" spans="1:4" ht="14.25">
      <c r="A1" s="71" t="s">
        <v>315</v>
      </c>
      <c r="C1" s="93" t="b">
        <f>A1='Table 11.3'!A1</f>
        <v>1</v>
      </c>
      <c r="D1" s="127"/>
    </row>
    <row r="2" spans="1:4" ht="14.25">
      <c r="A2" s="93" t="s">
        <v>315</v>
      </c>
      <c r="C2" s="93" t="b">
        <f>A2='Table 11.3'!A2</f>
        <v>1</v>
      </c>
      <c r="D2" s="127"/>
    </row>
    <row r="3" spans="1:4" ht="14.25">
      <c r="A3" s="128" t="s">
        <v>399</v>
      </c>
      <c r="D3" s="127"/>
    </row>
    <row r="4" spans="1:9" ht="14.25">
      <c r="A4" s="129" t="s">
        <v>137</v>
      </c>
      <c r="B4" s="1" t="str">
        <f>D4</f>
        <v>2017</v>
      </c>
      <c r="C4" s="93" t="b">
        <f>A4='Table 11.3'!A4</f>
        <v>1</v>
      </c>
      <c r="D4" s="63" t="s">
        <v>297</v>
      </c>
      <c r="E4" s="125" t="s">
        <v>398</v>
      </c>
      <c r="F4" s="130"/>
      <c r="G4" s="130"/>
      <c r="H4" s="130"/>
      <c r="I4" s="130"/>
    </row>
    <row r="5" spans="1:5" ht="14.25">
      <c r="A5" s="131"/>
      <c r="B5" s="1" t="s">
        <v>138</v>
      </c>
      <c r="C5" s="93" t="b">
        <f>A5='Table 11.3'!A5</f>
        <v>1</v>
      </c>
      <c r="D5" s="63" t="s">
        <v>138</v>
      </c>
      <c r="E5" s="132"/>
    </row>
    <row r="6" spans="1:4" ht="14.25">
      <c r="A6" s="133" t="s">
        <v>139</v>
      </c>
      <c r="B6" s="2"/>
      <c r="C6" s="93" t="b">
        <f>A6='Table 11.3'!A6</f>
        <v>1</v>
      </c>
      <c r="D6" s="63"/>
    </row>
    <row r="7" spans="1:4" ht="14.25">
      <c r="A7" s="134" t="s">
        <v>140</v>
      </c>
      <c r="B7" s="40">
        <f>D7/1000</f>
        <v>795.483</v>
      </c>
      <c r="C7" s="93" t="b">
        <f>A7='Table 11.3'!A7</f>
        <v>1</v>
      </c>
      <c r="D7" s="65">
        <v>795483</v>
      </c>
    </row>
    <row r="8" spans="1:4" ht="14.25">
      <c r="A8" s="134" t="s">
        <v>141</v>
      </c>
      <c r="B8" s="40">
        <f>D8/1000</f>
        <v>143.176</v>
      </c>
      <c r="C8" s="93" t="b">
        <f>A8='Table 11.3'!A8</f>
        <v>1</v>
      </c>
      <c r="D8" s="65">
        <v>143176</v>
      </c>
    </row>
    <row r="9" spans="1:6" ht="14.25">
      <c r="A9" s="134" t="s">
        <v>142</v>
      </c>
      <c r="B9" s="31">
        <f>D9/1000</f>
        <v>9.93</v>
      </c>
      <c r="C9" s="93" t="b">
        <f>A9='Table 11.3'!A9</f>
        <v>1</v>
      </c>
      <c r="D9" s="65">
        <v>9930</v>
      </c>
      <c r="F9" s="182"/>
    </row>
    <row r="10" spans="1:4" s="135" customFormat="1" ht="15" customHeight="1">
      <c r="A10" s="134" t="s">
        <v>143</v>
      </c>
      <c r="B10" s="31">
        <f>D10/1000</f>
        <v>948.589</v>
      </c>
      <c r="C10" s="93" t="b">
        <f>A10='Table 11.3'!A10</f>
        <v>1</v>
      </c>
      <c r="D10" s="66">
        <v>948589</v>
      </c>
    </row>
    <row r="11" spans="1:4" ht="14.25">
      <c r="A11" s="133" t="s">
        <v>144</v>
      </c>
      <c r="B11" s="2"/>
      <c r="C11" s="93" t="b">
        <f>A11='Table 11.3'!A11</f>
        <v>1</v>
      </c>
      <c r="D11" s="64"/>
    </row>
    <row r="12" spans="1:4" ht="14.25">
      <c r="A12" s="134" t="s">
        <v>145</v>
      </c>
      <c r="B12" s="44">
        <f aca="true" t="shared" si="0" ref="B12:B17">D12/1000</f>
        <v>57.793</v>
      </c>
      <c r="C12" s="93" t="b">
        <f>A12='Table 11.3'!A12</f>
        <v>1</v>
      </c>
      <c r="D12" s="65">
        <v>57793</v>
      </c>
    </row>
    <row r="13" spans="1:4" ht="14.25">
      <c r="A13" s="134" t="s">
        <v>146</v>
      </c>
      <c r="B13" s="31">
        <f t="shared" si="0"/>
        <v>83.676</v>
      </c>
      <c r="C13" s="93" t="b">
        <f>A13='Table 11.3'!A13</f>
        <v>1</v>
      </c>
      <c r="D13" s="65">
        <v>83676</v>
      </c>
    </row>
    <row r="14" spans="1:4" ht="14.25">
      <c r="A14" s="134" t="s">
        <v>147</v>
      </c>
      <c r="B14" s="31">
        <f t="shared" si="0"/>
        <v>79.839</v>
      </c>
      <c r="C14" s="93" t="b">
        <f>A14='Table 11.3'!A14</f>
        <v>1</v>
      </c>
      <c r="D14" s="65">
        <v>79839</v>
      </c>
    </row>
    <row r="15" spans="1:4" ht="14.25">
      <c r="A15" s="134" t="s">
        <v>20</v>
      </c>
      <c r="B15" s="31">
        <f t="shared" si="0"/>
        <v>3.65</v>
      </c>
      <c r="C15" s="93" t="b">
        <f>A15='Table 11.3'!A15</f>
        <v>1</v>
      </c>
      <c r="D15" s="65">
        <v>3650</v>
      </c>
    </row>
    <row r="16" spans="1:4" s="137" customFormat="1" ht="19.5" customHeight="1">
      <c r="A16" s="136" t="s">
        <v>148</v>
      </c>
      <c r="B16" s="31">
        <f t="shared" si="0"/>
        <v>224.958</v>
      </c>
      <c r="C16" s="85" t="b">
        <f>A16='Table 11.3'!A16</f>
        <v>1</v>
      </c>
      <c r="D16" s="65">
        <v>224958</v>
      </c>
    </row>
    <row r="17" spans="1:4" ht="14.25">
      <c r="A17" s="133" t="s">
        <v>149</v>
      </c>
      <c r="B17" s="31">
        <f t="shared" si="0"/>
        <v>30.915</v>
      </c>
      <c r="C17" s="93" t="b">
        <f>A17='Table 11.3'!A17</f>
        <v>1</v>
      </c>
      <c r="D17" s="65">
        <v>30915</v>
      </c>
    </row>
    <row r="18" spans="1:4" ht="14.25">
      <c r="A18" s="133" t="s">
        <v>150</v>
      </c>
      <c r="B18" s="2"/>
      <c r="C18" s="93" t="b">
        <f>A18='Table 11.3'!A18</f>
        <v>1</v>
      </c>
      <c r="D18" s="64"/>
    </row>
    <row r="19" spans="1:6" ht="14.25">
      <c r="A19" s="134" t="s">
        <v>151</v>
      </c>
      <c r="B19" s="31">
        <f aca="true" t="shared" si="1" ref="B19:B56">D19/1000</f>
        <v>290.323</v>
      </c>
      <c r="C19" s="93" t="b">
        <f>A19='Table 11.3'!A19</f>
        <v>1</v>
      </c>
      <c r="D19" s="65">
        <v>290323</v>
      </c>
      <c r="E19" s="138"/>
      <c r="F19" s="126">
        <f>SUM(B19:B20)-PIECHART!C6</f>
        <v>92.80999999999995</v>
      </c>
    </row>
    <row r="20" spans="1:5" ht="14.25">
      <c r="A20" s="134" t="s">
        <v>152</v>
      </c>
      <c r="B20" s="2">
        <f t="shared" si="1"/>
        <v>399.794</v>
      </c>
      <c r="C20" s="93" t="b">
        <f>A20='Table 11.3'!A20</f>
        <v>1</v>
      </c>
      <c r="D20" s="65">
        <v>399794</v>
      </c>
      <c r="E20" s="138"/>
    </row>
    <row r="21" spans="1:4" ht="14.25">
      <c r="A21" s="134" t="s">
        <v>153</v>
      </c>
      <c r="B21" s="31">
        <f t="shared" si="1"/>
        <v>16.251</v>
      </c>
      <c r="C21" s="93" t="b">
        <f>A21='Table 11.3'!A21</f>
        <v>1</v>
      </c>
      <c r="D21" s="65">
        <v>16251</v>
      </c>
    </row>
    <row r="22" spans="1:5" ht="14.25">
      <c r="A22" s="134" t="s">
        <v>154</v>
      </c>
      <c r="B22" s="31">
        <f t="shared" si="1"/>
        <v>374.682</v>
      </c>
      <c r="C22" s="93" t="b">
        <f>A22='Table 11.3'!A22</f>
        <v>1</v>
      </c>
      <c r="D22" s="65">
        <v>374682</v>
      </c>
      <c r="E22" s="138"/>
    </row>
    <row r="23" spans="1:4" ht="14.25">
      <c r="A23" s="134" t="s">
        <v>155</v>
      </c>
      <c r="B23" s="39">
        <f t="shared" si="1"/>
        <v>4.059</v>
      </c>
      <c r="C23" s="93" t="b">
        <f>A23='Table 11.3'!A23</f>
        <v>1</v>
      </c>
      <c r="D23" s="65">
        <v>4059</v>
      </c>
    </row>
    <row r="24" spans="1:4" ht="14.25">
      <c r="A24" s="134" t="s">
        <v>156</v>
      </c>
      <c r="B24" s="40">
        <f t="shared" si="1"/>
        <v>67.949</v>
      </c>
      <c r="C24" s="93" t="b">
        <f>A24='Table 11.3'!A24</f>
        <v>1</v>
      </c>
      <c r="D24" s="65">
        <v>67949</v>
      </c>
    </row>
    <row r="25" spans="1:256" s="139" customFormat="1" ht="14.25">
      <c r="A25" s="134" t="s">
        <v>157</v>
      </c>
      <c r="B25" s="39">
        <f t="shared" si="1"/>
        <v>9.295</v>
      </c>
      <c r="C25" s="93" t="b">
        <f>A25='Table 11.3'!A25</f>
        <v>1</v>
      </c>
      <c r="D25" s="65">
        <v>9295</v>
      </c>
      <c r="E25" s="138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</row>
    <row r="26" spans="1:256" s="139" customFormat="1" ht="14.25">
      <c r="A26" s="134" t="s">
        <v>158</v>
      </c>
      <c r="B26" s="39">
        <f t="shared" si="1"/>
        <v>3.414</v>
      </c>
      <c r="C26" s="93" t="b">
        <f>A26='Table 11.3'!A26</f>
        <v>1</v>
      </c>
      <c r="D26" s="65">
        <v>3414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spans="1:5" ht="14.25">
      <c r="A27" s="134" t="s">
        <v>159</v>
      </c>
      <c r="B27" s="44">
        <f t="shared" si="1"/>
        <v>9.941</v>
      </c>
      <c r="C27" s="93" t="b">
        <f>A27='Table 11.3'!A27</f>
        <v>1</v>
      </c>
      <c r="D27" s="65">
        <v>9941</v>
      </c>
      <c r="E27" s="138"/>
    </row>
    <row r="28" spans="1:4" ht="14.25">
      <c r="A28" s="134" t="s">
        <v>160</v>
      </c>
      <c r="B28" s="41">
        <f t="shared" si="1"/>
        <v>1.136</v>
      </c>
      <c r="C28" s="93" t="b">
        <f>A28='Table 11.3'!A28</f>
        <v>1</v>
      </c>
      <c r="D28" s="65">
        <v>1136</v>
      </c>
    </row>
    <row r="29" spans="1:256" s="140" customFormat="1" ht="14.25">
      <c r="A29" s="134" t="s">
        <v>320</v>
      </c>
      <c r="B29" s="31" t="e">
        <f t="shared" si="1"/>
        <v>#VALUE!</v>
      </c>
      <c r="C29" s="93" t="b">
        <f>A29='Table 11.3'!A29</f>
        <v>1</v>
      </c>
      <c r="D29" s="67" t="s">
        <v>3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spans="1:4" ht="14.25">
      <c r="A30" s="134" t="s">
        <v>161</v>
      </c>
      <c r="B30" s="39">
        <f t="shared" si="1"/>
        <v>39.144</v>
      </c>
      <c r="C30" s="93" t="b">
        <f>A30='Table 11.3'!A30</f>
        <v>1</v>
      </c>
      <c r="D30" s="68">
        <v>39144</v>
      </c>
    </row>
    <row r="31" spans="1:4" s="139" customFormat="1" ht="14.25">
      <c r="A31" s="134" t="s">
        <v>162</v>
      </c>
      <c r="B31" s="39">
        <f t="shared" si="1"/>
        <v>3.45</v>
      </c>
      <c r="C31" s="93" t="b">
        <f>A31='Table 11.3'!A31</f>
        <v>1</v>
      </c>
      <c r="D31" s="65">
        <v>3450</v>
      </c>
    </row>
    <row r="32" spans="1:4" ht="14.25">
      <c r="A32" s="134" t="s">
        <v>321</v>
      </c>
      <c r="B32" s="31" t="e">
        <f t="shared" si="1"/>
        <v>#VALUE!</v>
      </c>
      <c r="C32" s="93" t="b">
        <f>A32='Table 11.3'!A32</f>
        <v>1</v>
      </c>
      <c r="D32" s="65" t="s">
        <v>3</v>
      </c>
    </row>
    <row r="33" spans="1:4" ht="14.25">
      <c r="A33" s="134" t="s">
        <v>20</v>
      </c>
      <c r="B33" s="39">
        <f t="shared" si="1"/>
        <v>14.037</v>
      </c>
      <c r="C33" s="93" t="b">
        <f>A33='Table 11.3'!A33</f>
        <v>1</v>
      </c>
      <c r="D33" s="65">
        <v>14037</v>
      </c>
    </row>
    <row r="34" spans="1:4" ht="14.25">
      <c r="A34" s="134" t="s">
        <v>163</v>
      </c>
      <c r="B34" s="31">
        <f t="shared" si="1"/>
        <v>1233.475</v>
      </c>
      <c r="C34" s="93" t="b">
        <f>A34='Table 11.3'!A34</f>
        <v>1</v>
      </c>
      <c r="D34" s="65">
        <v>1233475</v>
      </c>
    </row>
    <row r="35" spans="1:4" ht="14.25">
      <c r="A35" s="133" t="s">
        <v>164</v>
      </c>
      <c r="B35" s="31"/>
      <c r="C35" s="93" t="b">
        <f>A35='Table 11.3'!A35</f>
        <v>1</v>
      </c>
      <c r="D35" s="64"/>
    </row>
    <row r="36" spans="1:4" ht="14.25">
      <c r="A36" s="134" t="s">
        <v>165</v>
      </c>
      <c r="B36" s="31">
        <f t="shared" si="1"/>
        <v>13.52</v>
      </c>
      <c r="C36" s="93" t="b">
        <f>A36='Table 11.3'!A36</f>
        <v>1</v>
      </c>
      <c r="D36" s="65">
        <v>13520</v>
      </c>
    </row>
    <row r="37" spans="1:4" ht="14.25">
      <c r="A37" s="134" t="s">
        <v>166</v>
      </c>
      <c r="B37" s="31">
        <f t="shared" si="1"/>
        <v>88.467</v>
      </c>
      <c r="C37" s="93" t="b">
        <f>A37='Table 11.3'!A37</f>
        <v>1</v>
      </c>
      <c r="D37" s="65">
        <v>88467</v>
      </c>
    </row>
    <row r="38" spans="1:4" ht="14.25">
      <c r="A38" s="134" t="s">
        <v>167</v>
      </c>
      <c r="B38" s="31">
        <f t="shared" si="1"/>
        <v>101.987</v>
      </c>
      <c r="C38" s="93" t="b">
        <f>A38='Table 11.3'!A38</f>
        <v>1</v>
      </c>
      <c r="D38" s="65">
        <v>101987</v>
      </c>
    </row>
    <row r="39" spans="1:4" ht="14.25">
      <c r="A39" s="133" t="s">
        <v>168</v>
      </c>
      <c r="B39" s="31">
        <f t="shared" si="1"/>
        <v>48.92</v>
      </c>
      <c r="C39" s="93" t="b">
        <f>A39='Table 11.3'!A39</f>
        <v>1</v>
      </c>
      <c r="D39" s="65">
        <v>48920</v>
      </c>
    </row>
    <row r="40" spans="1:4" ht="14.25">
      <c r="A40" s="133" t="s">
        <v>169</v>
      </c>
      <c r="B40" s="31"/>
      <c r="C40" s="93" t="b">
        <f>A40='Table 11.3'!A40</f>
        <v>1</v>
      </c>
      <c r="D40" s="64"/>
    </row>
    <row r="41" spans="1:4" ht="14.25">
      <c r="A41" s="134" t="s">
        <v>170</v>
      </c>
      <c r="B41" s="31">
        <f t="shared" si="1"/>
        <v>70.147</v>
      </c>
      <c r="C41" s="93" t="b">
        <f>A41='Table 11.3'!A41</f>
        <v>1</v>
      </c>
      <c r="D41" s="65">
        <v>70147</v>
      </c>
    </row>
    <row r="42" spans="1:4" ht="14.25">
      <c r="A42" s="134" t="s">
        <v>171</v>
      </c>
      <c r="B42" s="31">
        <f t="shared" si="1"/>
        <v>22.471</v>
      </c>
      <c r="C42" s="93" t="b">
        <f>A42='Table 11.3'!A42</f>
        <v>1</v>
      </c>
      <c r="D42" s="65">
        <v>22471</v>
      </c>
    </row>
    <row r="43" spans="1:4" ht="14.25">
      <c r="A43" s="134" t="s">
        <v>172</v>
      </c>
      <c r="B43" s="31">
        <f t="shared" si="1"/>
        <v>5.699</v>
      </c>
      <c r="C43" s="93" t="b">
        <f>A43='Table 11.3'!A43</f>
        <v>1</v>
      </c>
      <c r="D43" s="65">
        <v>5699</v>
      </c>
    </row>
    <row r="44" spans="1:4" ht="14.25">
      <c r="A44" s="134" t="s">
        <v>173</v>
      </c>
      <c r="B44" s="31">
        <f t="shared" si="1"/>
        <v>1.233</v>
      </c>
      <c r="C44" s="93" t="b">
        <f>A44='Table 11.3'!A44</f>
        <v>1</v>
      </c>
      <c r="D44" s="65">
        <v>1233</v>
      </c>
    </row>
    <row r="45" spans="1:4" ht="14.25">
      <c r="A45" s="134" t="s">
        <v>174</v>
      </c>
      <c r="B45" s="31">
        <f t="shared" si="1"/>
        <v>99.55</v>
      </c>
      <c r="C45" s="93" t="b">
        <f>A45='Table 11.3'!A45</f>
        <v>1</v>
      </c>
      <c r="D45" s="65">
        <v>99550</v>
      </c>
    </row>
    <row r="46" spans="1:4" ht="14.25">
      <c r="A46" s="133" t="s">
        <v>175</v>
      </c>
      <c r="B46" s="31">
        <f t="shared" si="1"/>
        <v>0</v>
      </c>
      <c r="C46" s="93" t="b">
        <f>A46='Table 11.3'!A46</f>
        <v>1</v>
      </c>
      <c r="D46" s="64"/>
    </row>
    <row r="47" spans="1:4" ht="14.25">
      <c r="A47" s="134" t="s">
        <v>176</v>
      </c>
      <c r="B47" s="31">
        <f t="shared" si="1"/>
        <v>51.949</v>
      </c>
      <c r="C47" s="93" t="b">
        <f>A47='Table 11.3'!A47</f>
        <v>1</v>
      </c>
      <c r="D47" s="65">
        <v>51949</v>
      </c>
    </row>
    <row r="48" spans="1:4" ht="14.25">
      <c r="A48" s="134" t="s">
        <v>177</v>
      </c>
      <c r="B48" s="31">
        <f t="shared" si="1"/>
        <v>20.049</v>
      </c>
      <c r="C48" s="93" t="b">
        <f>A48='Table 11.3'!A48</f>
        <v>1</v>
      </c>
      <c r="D48" s="65">
        <v>20049</v>
      </c>
    </row>
    <row r="49" spans="1:4" ht="14.25">
      <c r="A49" s="134" t="s">
        <v>178</v>
      </c>
      <c r="B49" s="31">
        <f t="shared" si="1"/>
        <v>3.183</v>
      </c>
      <c r="C49" s="93" t="b">
        <f>A49='Table 11.3'!A49</f>
        <v>1</v>
      </c>
      <c r="D49" s="65">
        <v>3183</v>
      </c>
    </row>
    <row r="50" spans="1:4" ht="14.25">
      <c r="A50" s="134" t="s">
        <v>179</v>
      </c>
      <c r="B50" s="31">
        <f t="shared" si="1"/>
        <v>59.749</v>
      </c>
      <c r="C50" s="93" t="b">
        <f>A50='Table 11.3'!A50</f>
        <v>1</v>
      </c>
      <c r="D50" s="65">
        <v>59749</v>
      </c>
    </row>
    <row r="51" spans="1:4" ht="14.25">
      <c r="A51" s="134" t="s">
        <v>180</v>
      </c>
      <c r="B51" s="42">
        <f t="shared" si="1"/>
        <v>5.706</v>
      </c>
      <c r="C51" s="93" t="b">
        <f>A51='Table 11.3'!A51</f>
        <v>1</v>
      </c>
      <c r="D51" s="65">
        <v>5706</v>
      </c>
    </row>
    <row r="52" spans="1:4" ht="14.25">
      <c r="A52" s="134" t="s">
        <v>181</v>
      </c>
      <c r="B52" s="45">
        <f t="shared" si="1"/>
        <v>5.505</v>
      </c>
      <c r="C52" s="93" t="b">
        <f>A52='Table 11.3'!A52</f>
        <v>1</v>
      </c>
      <c r="D52" s="65">
        <v>5505</v>
      </c>
    </row>
    <row r="53" spans="1:4" ht="14.25">
      <c r="A53" s="134" t="s">
        <v>182</v>
      </c>
      <c r="B53" s="42">
        <f t="shared" si="1"/>
        <v>7.712</v>
      </c>
      <c r="C53" s="93" t="b">
        <f>A53='Table 11.3'!A53</f>
        <v>1</v>
      </c>
      <c r="D53" s="65">
        <v>7712</v>
      </c>
    </row>
    <row r="54" spans="1:4" ht="14.25">
      <c r="A54" s="141" t="s">
        <v>183</v>
      </c>
      <c r="B54" s="31">
        <f t="shared" si="1"/>
        <v>19.408</v>
      </c>
      <c r="C54" s="93" t="b">
        <f>A54='Table 11.3'!A54</f>
        <v>1</v>
      </c>
      <c r="D54" s="65">
        <v>19408</v>
      </c>
    </row>
    <row r="55" spans="1:4" ht="16.5" customHeight="1">
      <c r="A55" s="134" t="s">
        <v>184</v>
      </c>
      <c r="B55" s="31">
        <f t="shared" si="1"/>
        <v>0.916</v>
      </c>
      <c r="C55" s="93" t="b">
        <f>A55='Table 11.3'!A55</f>
        <v>1</v>
      </c>
      <c r="D55" s="65">
        <v>916</v>
      </c>
    </row>
    <row r="56" spans="1:4" ht="14.25">
      <c r="A56" s="134" t="s">
        <v>185</v>
      </c>
      <c r="B56" s="31">
        <f t="shared" si="1"/>
        <v>174.177</v>
      </c>
      <c r="C56" s="93" t="b">
        <f>A56='Table 11.3'!A56</f>
        <v>1</v>
      </c>
      <c r="D56" s="65">
        <v>174177</v>
      </c>
    </row>
    <row r="57" spans="1:4" ht="14.25">
      <c r="A57" s="133" t="s">
        <v>186</v>
      </c>
      <c r="B57" s="31"/>
      <c r="C57" s="93" t="b">
        <f>A57='Table 11.3'!A57</f>
        <v>1</v>
      </c>
      <c r="D57" s="64"/>
    </row>
    <row r="58" spans="1:4" ht="14.25">
      <c r="A58" s="134" t="s">
        <v>187</v>
      </c>
      <c r="B58" s="31">
        <f aca="true" t="shared" si="2" ref="B58:B65">D58/1000</f>
        <v>0.474</v>
      </c>
      <c r="C58" s="93" t="b">
        <f>A58='Table 11.3'!A58</f>
        <v>1</v>
      </c>
      <c r="D58" s="65">
        <v>474</v>
      </c>
    </row>
    <row r="59" spans="1:4" ht="14.25">
      <c r="A59" s="134" t="s">
        <v>188</v>
      </c>
      <c r="B59" s="31">
        <f t="shared" si="2"/>
        <v>0.586</v>
      </c>
      <c r="C59" s="93" t="b">
        <f>A59='Table 11.3'!A59</f>
        <v>1</v>
      </c>
      <c r="D59" s="65">
        <v>586</v>
      </c>
    </row>
    <row r="60" spans="1:4" ht="14.25">
      <c r="A60" s="134" t="s">
        <v>189</v>
      </c>
      <c r="B60" s="31">
        <f t="shared" si="2"/>
        <v>1.896</v>
      </c>
      <c r="C60" s="93" t="b">
        <f>A60='Table 11.3'!A60</f>
        <v>1</v>
      </c>
      <c r="D60" s="65">
        <v>1896</v>
      </c>
    </row>
    <row r="61" spans="1:4" ht="14.25">
      <c r="A61" s="134" t="s">
        <v>190</v>
      </c>
      <c r="B61" s="31">
        <f t="shared" si="2"/>
        <v>1.244</v>
      </c>
      <c r="C61" s="93" t="b">
        <f>A61='Table 11.3'!A61</f>
        <v>1</v>
      </c>
      <c r="D61" s="65">
        <v>1244</v>
      </c>
    </row>
    <row r="62" spans="1:4" ht="14.25">
      <c r="A62" s="134" t="s">
        <v>191</v>
      </c>
      <c r="B62" s="31">
        <f t="shared" si="2"/>
        <v>0.013</v>
      </c>
      <c r="C62" s="93" t="b">
        <f>A62='Table 11.3'!A62</f>
        <v>1</v>
      </c>
      <c r="D62" s="65">
        <v>13</v>
      </c>
    </row>
    <row r="63" spans="1:4" ht="14.25">
      <c r="A63" s="134" t="s">
        <v>192</v>
      </c>
      <c r="B63" s="31">
        <f t="shared" si="2"/>
        <v>6.195</v>
      </c>
      <c r="C63" s="93" t="b">
        <f>A63='Table 11.3'!A63</f>
        <v>1</v>
      </c>
      <c r="D63" s="65">
        <v>6195</v>
      </c>
    </row>
    <row r="64" spans="1:4" ht="14.25">
      <c r="A64" s="134" t="s">
        <v>193</v>
      </c>
      <c r="B64" s="31">
        <f t="shared" si="2"/>
        <v>10.408</v>
      </c>
      <c r="C64" s="93" t="b">
        <f>A64='Table 11.3'!A64</f>
        <v>1</v>
      </c>
      <c r="D64" s="65">
        <v>10408</v>
      </c>
    </row>
    <row r="65" spans="1:4" ht="14.25">
      <c r="A65" s="142" t="s">
        <v>194</v>
      </c>
      <c r="B65" s="31">
        <f t="shared" si="2"/>
        <v>2872.979</v>
      </c>
      <c r="C65" s="93" t="b">
        <f>A65='Table 11.3'!A65</f>
        <v>1</v>
      </c>
      <c r="D65" s="65">
        <v>2872979</v>
      </c>
    </row>
    <row r="66" ht="14.25">
      <c r="A66" s="143" t="s">
        <v>195</v>
      </c>
    </row>
  </sheetData>
  <sheetProtection/>
  <hyperlinks>
    <hyperlink ref="A1" r:id="rId1" display="Table 11.3 - OUTLAYS FOR PAYMENTS FOR INDIVIDUALS BY CATEGORY AND MAJOR PROGRAM:  1940 - 2023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51"/>
  <sheetViews>
    <sheetView zoomScalePageLayoutView="0" workbookViewId="0" topLeftCell="A1">
      <pane xSplit="1" ySplit="4" topLeftCell="BB9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G1" sqref="BG1:BG16384"/>
    </sheetView>
  </sheetViews>
  <sheetFormatPr defaultColWidth="9.140625" defaultRowHeight="15"/>
  <cols>
    <col min="1" max="1" width="37.28125" style="62" customWidth="1"/>
    <col min="2" max="65" width="9.7109375" style="62" customWidth="1"/>
    <col min="66" max="66" width="46.28125" style="62" customWidth="1"/>
    <col min="67" max="16384" width="8.8515625" style="62" customWidth="1"/>
  </cols>
  <sheetData>
    <row r="1" spans="1:6" ht="19.5" customHeight="1">
      <c r="A1" s="96" t="s">
        <v>304</v>
      </c>
      <c r="B1" s="96"/>
      <c r="C1" s="96"/>
      <c r="D1" s="96"/>
      <c r="E1" s="96"/>
      <c r="F1" s="96"/>
    </row>
    <row r="2" spans="1:56" ht="19.5" customHeight="1">
      <c r="A2" s="115" t="s">
        <v>304</v>
      </c>
      <c r="B2" s="116"/>
      <c r="C2" s="116"/>
      <c r="D2" s="116"/>
      <c r="E2" s="116"/>
      <c r="F2" s="116"/>
      <c r="BD2" s="104"/>
    </row>
    <row r="3" spans="1:6" ht="13.5" customHeight="1">
      <c r="A3" s="117" t="s">
        <v>10</v>
      </c>
      <c r="B3" s="117"/>
      <c r="C3" s="117"/>
      <c r="D3" s="117"/>
      <c r="E3" s="117"/>
      <c r="F3" s="117"/>
    </row>
    <row r="4" spans="1:65" ht="25.5" customHeight="1">
      <c r="A4" s="109" t="s">
        <v>11</v>
      </c>
      <c r="B4" s="110" t="s">
        <v>242</v>
      </c>
      <c r="C4" s="110" t="s">
        <v>243</v>
      </c>
      <c r="D4" s="110" t="s">
        <v>244</v>
      </c>
      <c r="E4" s="110" t="s">
        <v>245</v>
      </c>
      <c r="F4" s="110" t="s">
        <v>246</v>
      </c>
      <c r="G4" s="99" t="s">
        <v>247</v>
      </c>
      <c r="H4" s="99" t="s">
        <v>248</v>
      </c>
      <c r="I4" s="99" t="s">
        <v>249</v>
      </c>
      <c r="J4" s="99" t="s">
        <v>250</v>
      </c>
      <c r="K4" s="99" t="s">
        <v>251</v>
      </c>
      <c r="L4" s="99" t="s">
        <v>252</v>
      </c>
      <c r="M4" s="99" t="s">
        <v>253</v>
      </c>
      <c r="N4" s="99" t="s">
        <v>254</v>
      </c>
      <c r="O4" s="99" t="s">
        <v>255</v>
      </c>
      <c r="P4" s="99" t="s">
        <v>256</v>
      </c>
      <c r="Q4" s="99" t="s">
        <v>257</v>
      </c>
      <c r="R4" s="99" t="s">
        <v>258</v>
      </c>
      <c r="S4" s="99" t="s">
        <v>259</v>
      </c>
      <c r="T4" s="99" t="s">
        <v>260</v>
      </c>
      <c r="U4" s="99" t="s">
        <v>261</v>
      </c>
      <c r="V4" s="99" t="s">
        <v>262</v>
      </c>
      <c r="W4" s="99" t="s">
        <v>263</v>
      </c>
      <c r="X4" s="99" t="s">
        <v>264</v>
      </c>
      <c r="Y4" s="99" t="s">
        <v>265</v>
      </c>
      <c r="Z4" s="99" t="s">
        <v>266</v>
      </c>
      <c r="AA4" s="99" t="s">
        <v>267</v>
      </c>
      <c r="AB4" s="99" t="s">
        <v>268</v>
      </c>
      <c r="AC4" s="99" t="s">
        <v>269</v>
      </c>
      <c r="AD4" s="99" t="s">
        <v>270</v>
      </c>
      <c r="AE4" s="99" t="s">
        <v>271</v>
      </c>
      <c r="AF4" s="99" t="s">
        <v>272</v>
      </c>
      <c r="AG4" s="99" t="s">
        <v>273</v>
      </c>
      <c r="AH4" s="99" t="s">
        <v>274</v>
      </c>
      <c r="AI4" s="99" t="s">
        <v>275</v>
      </c>
      <c r="AJ4" s="99" t="s">
        <v>276</v>
      </c>
      <c r="AK4" s="99" t="s">
        <v>277</v>
      </c>
      <c r="AL4" s="99" t="s">
        <v>278</v>
      </c>
      <c r="AM4" s="99" t="s">
        <v>279</v>
      </c>
      <c r="AN4" s="99" t="s">
        <v>280</v>
      </c>
      <c r="AO4" s="99" t="s">
        <v>281</v>
      </c>
      <c r="AP4" s="99" t="s">
        <v>282</v>
      </c>
      <c r="AQ4" s="99" t="s">
        <v>283</v>
      </c>
      <c r="AR4" s="99" t="s">
        <v>284</v>
      </c>
      <c r="AS4" s="99" t="s">
        <v>285</v>
      </c>
      <c r="AT4" s="99" t="s">
        <v>286</v>
      </c>
      <c r="AU4" s="99" t="s">
        <v>287</v>
      </c>
      <c r="AV4" s="99" t="s">
        <v>288</v>
      </c>
      <c r="AW4" s="99" t="s">
        <v>289</v>
      </c>
      <c r="AX4" s="99" t="s">
        <v>290</v>
      </c>
      <c r="AY4" s="99" t="s">
        <v>291</v>
      </c>
      <c r="AZ4" s="99" t="s">
        <v>292</v>
      </c>
      <c r="BA4" s="99" t="s">
        <v>293</v>
      </c>
      <c r="BB4" s="99" t="s">
        <v>294</v>
      </c>
      <c r="BC4" s="99" t="s">
        <v>295</v>
      </c>
      <c r="BD4" s="99"/>
      <c r="BE4" s="99" t="s">
        <v>0</v>
      </c>
      <c r="BF4" s="99" t="s">
        <v>296</v>
      </c>
      <c r="BG4" s="99" t="s">
        <v>297</v>
      </c>
      <c r="BH4" s="99" t="s">
        <v>298</v>
      </c>
      <c r="BI4" s="99" t="s">
        <v>299</v>
      </c>
      <c r="BJ4" s="99" t="s">
        <v>300</v>
      </c>
      <c r="BK4" s="99" t="s">
        <v>301</v>
      </c>
      <c r="BL4" s="99" t="s">
        <v>302</v>
      </c>
      <c r="BM4" s="99" t="s">
        <v>303</v>
      </c>
    </row>
    <row r="5" spans="1:65" ht="13.5" customHeight="1">
      <c r="A5" s="118" t="s">
        <v>12</v>
      </c>
      <c r="B5" s="11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L5" s="108"/>
      <c r="BM5" s="108"/>
    </row>
    <row r="6" spans="1:65" ht="13.5" customHeight="1">
      <c r="A6" s="111" t="s">
        <v>13</v>
      </c>
      <c r="B6" s="119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L6" s="108"/>
      <c r="BM6" s="108"/>
    </row>
    <row r="7" spans="1:65" ht="13.5" customHeight="1">
      <c r="A7" s="112" t="s">
        <v>14</v>
      </c>
      <c r="B7" s="100">
        <v>16331</v>
      </c>
      <c r="C7" s="100">
        <v>16256</v>
      </c>
      <c r="D7" s="100">
        <v>17422</v>
      </c>
      <c r="E7" s="100">
        <v>17913</v>
      </c>
      <c r="F7" s="100">
        <v>20009</v>
      </c>
      <c r="G7" s="100">
        <v>22952</v>
      </c>
      <c r="H7" s="100">
        <v>25118</v>
      </c>
      <c r="I7" s="100">
        <v>26914</v>
      </c>
      <c r="J7" s="100">
        <v>29032</v>
      </c>
      <c r="K7" s="100">
        <v>29079</v>
      </c>
      <c r="L7" s="100">
        <v>29571</v>
      </c>
      <c r="M7" s="100">
        <v>29773</v>
      </c>
      <c r="N7" s="100">
        <v>30409</v>
      </c>
      <c r="O7" s="100">
        <v>32162</v>
      </c>
      <c r="P7" s="100">
        <v>32546</v>
      </c>
      <c r="Q7" s="100">
        <v>8268</v>
      </c>
      <c r="R7" s="100">
        <v>33672</v>
      </c>
      <c r="S7" s="100">
        <v>35553</v>
      </c>
      <c r="T7" s="100">
        <v>37345</v>
      </c>
      <c r="U7" s="100">
        <v>40897</v>
      </c>
      <c r="V7" s="100">
        <v>47941</v>
      </c>
      <c r="W7" s="100">
        <v>55170</v>
      </c>
      <c r="X7" s="100">
        <v>60886</v>
      </c>
      <c r="Y7" s="100">
        <v>64158</v>
      </c>
      <c r="Z7" s="100">
        <v>67842</v>
      </c>
      <c r="AA7" s="100">
        <v>71511</v>
      </c>
      <c r="AB7" s="100">
        <v>72020</v>
      </c>
      <c r="AC7" s="100">
        <v>76337</v>
      </c>
      <c r="AD7" s="100">
        <v>80676</v>
      </c>
      <c r="AE7" s="100">
        <v>75622</v>
      </c>
      <c r="AF7" s="100">
        <v>83439</v>
      </c>
      <c r="AG7" s="100">
        <v>81171</v>
      </c>
      <c r="AH7" s="100">
        <v>75904</v>
      </c>
      <c r="AI7" s="100">
        <v>73137</v>
      </c>
      <c r="AJ7" s="100">
        <v>70809</v>
      </c>
      <c r="AK7" s="100">
        <v>66669</v>
      </c>
      <c r="AL7" s="100">
        <v>69724</v>
      </c>
      <c r="AM7" s="100">
        <v>68976</v>
      </c>
      <c r="AN7" s="100">
        <v>69503</v>
      </c>
      <c r="AO7" s="100">
        <v>75950</v>
      </c>
      <c r="AP7" s="100">
        <v>73977</v>
      </c>
      <c r="AQ7" s="100">
        <v>86799</v>
      </c>
      <c r="AR7" s="100">
        <v>106744</v>
      </c>
      <c r="AS7" s="100">
        <v>113576</v>
      </c>
      <c r="AT7" s="100">
        <v>127463</v>
      </c>
      <c r="AU7" s="100">
        <v>127543</v>
      </c>
      <c r="AV7" s="100">
        <v>127544</v>
      </c>
      <c r="AW7" s="100">
        <v>138940</v>
      </c>
      <c r="AX7" s="100">
        <v>147348</v>
      </c>
      <c r="AY7" s="100">
        <v>155690</v>
      </c>
      <c r="AZ7" s="100">
        <v>161608</v>
      </c>
      <c r="BA7" s="100">
        <v>152266</v>
      </c>
      <c r="BB7" s="100">
        <v>150825</v>
      </c>
      <c r="BC7" s="100">
        <v>148923</v>
      </c>
      <c r="BD7" s="100">
        <f>BG7-BC7</f>
        <v>-4222</v>
      </c>
      <c r="BE7" s="100">
        <v>145206</v>
      </c>
      <c r="BF7" s="100">
        <v>147905</v>
      </c>
      <c r="BG7" s="100">
        <v>144701</v>
      </c>
      <c r="BH7" s="100">
        <v>145205</v>
      </c>
      <c r="BI7" s="100">
        <v>159833</v>
      </c>
      <c r="BJ7" s="100" t="s">
        <v>305</v>
      </c>
      <c r="BK7" s="100" t="s">
        <v>305</v>
      </c>
      <c r="BL7" s="100" t="s">
        <v>305</v>
      </c>
      <c r="BM7" s="100" t="s">
        <v>305</v>
      </c>
    </row>
    <row r="8" spans="1:65" ht="13.5" customHeight="1">
      <c r="A8" s="112" t="s">
        <v>15</v>
      </c>
      <c r="B8" s="100">
        <v>11594</v>
      </c>
      <c r="C8" s="100">
        <v>11874</v>
      </c>
      <c r="D8" s="100">
        <v>11932</v>
      </c>
      <c r="E8" s="100">
        <v>12349</v>
      </c>
      <c r="F8" s="100">
        <v>14710</v>
      </c>
      <c r="G8" s="100">
        <v>19000</v>
      </c>
      <c r="H8" s="100">
        <v>20578</v>
      </c>
      <c r="I8" s="100">
        <v>22227</v>
      </c>
      <c r="J8" s="100">
        <v>21609</v>
      </c>
      <c r="K8" s="100">
        <v>20941</v>
      </c>
      <c r="L8" s="100">
        <v>21675</v>
      </c>
      <c r="M8" s="100">
        <v>21069</v>
      </c>
      <c r="N8" s="100">
        <v>22478</v>
      </c>
      <c r="O8" s="100">
        <v>26297</v>
      </c>
      <c r="P8" s="100">
        <v>27837</v>
      </c>
      <c r="Q8" s="100">
        <v>7232</v>
      </c>
      <c r="R8" s="100">
        <v>30587</v>
      </c>
      <c r="S8" s="100">
        <v>33580</v>
      </c>
      <c r="T8" s="100">
        <v>36440</v>
      </c>
      <c r="U8" s="100">
        <v>44788</v>
      </c>
      <c r="V8" s="100">
        <v>51878</v>
      </c>
      <c r="W8" s="100">
        <v>59673</v>
      </c>
      <c r="X8" s="100">
        <v>64881</v>
      </c>
      <c r="Y8" s="100">
        <v>67329</v>
      </c>
      <c r="Z8" s="100">
        <v>72336</v>
      </c>
      <c r="AA8" s="100">
        <v>75255</v>
      </c>
      <c r="AB8" s="100">
        <v>76167</v>
      </c>
      <c r="AC8" s="100">
        <v>84436</v>
      </c>
      <c r="AD8" s="100">
        <v>86960</v>
      </c>
      <c r="AE8" s="100">
        <v>88294</v>
      </c>
      <c r="AF8" s="100">
        <v>101715</v>
      </c>
      <c r="AG8" s="100">
        <v>91939</v>
      </c>
      <c r="AH8" s="100">
        <v>94036</v>
      </c>
      <c r="AI8" s="100">
        <v>87868</v>
      </c>
      <c r="AJ8" s="100">
        <v>91017</v>
      </c>
      <c r="AK8" s="100">
        <v>88711</v>
      </c>
      <c r="AL8" s="100">
        <v>92408</v>
      </c>
      <c r="AM8" s="100">
        <v>93412</v>
      </c>
      <c r="AN8" s="100">
        <v>96344</v>
      </c>
      <c r="AO8" s="100">
        <v>105812</v>
      </c>
      <c r="AP8" s="100">
        <v>111964</v>
      </c>
      <c r="AQ8" s="100">
        <v>130005</v>
      </c>
      <c r="AR8" s="100">
        <v>151408</v>
      </c>
      <c r="AS8" s="100">
        <v>174045</v>
      </c>
      <c r="AT8" s="100">
        <v>188118</v>
      </c>
      <c r="AU8" s="100">
        <v>203789</v>
      </c>
      <c r="AV8" s="100">
        <v>216631</v>
      </c>
      <c r="AW8" s="100">
        <v>244836</v>
      </c>
      <c r="AX8" s="100">
        <v>259312</v>
      </c>
      <c r="AY8" s="100">
        <v>275988</v>
      </c>
      <c r="AZ8" s="100">
        <v>291038</v>
      </c>
      <c r="BA8" s="100">
        <v>282297</v>
      </c>
      <c r="BB8" s="100">
        <v>259662</v>
      </c>
      <c r="BC8" s="100">
        <v>244481</v>
      </c>
      <c r="BD8" s="100">
        <f aca="true" t="shared" si="0" ref="BD8:BD71">BG8-BC8</f>
        <v>703</v>
      </c>
      <c r="BE8" s="100">
        <v>247239</v>
      </c>
      <c r="BF8" s="100">
        <v>243198</v>
      </c>
      <c r="BG8" s="100">
        <v>245184</v>
      </c>
      <c r="BH8" s="100">
        <v>255860</v>
      </c>
      <c r="BI8" s="100">
        <v>275226</v>
      </c>
      <c r="BJ8" s="100" t="s">
        <v>305</v>
      </c>
      <c r="BK8" s="100" t="s">
        <v>305</v>
      </c>
      <c r="BL8" s="100" t="s">
        <v>305</v>
      </c>
      <c r="BM8" s="100" t="s">
        <v>305</v>
      </c>
    </row>
    <row r="9" spans="1:65" ht="13.5" customHeight="1">
      <c r="A9" s="112" t="s">
        <v>16</v>
      </c>
      <c r="B9" s="100">
        <v>14532</v>
      </c>
      <c r="C9" s="100">
        <v>16632</v>
      </c>
      <c r="D9" s="100">
        <v>15351</v>
      </c>
      <c r="E9" s="100">
        <v>11839</v>
      </c>
      <c r="F9" s="100">
        <v>14339</v>
      </c>
      <c r="G9" s="100">
        <v>19012</v>
      </c>
      <c r="H9" s="100">
        <v>23283</v>
      </c>
      <c r="I9" s="100">
        <v>23988</v>
      </c>
      <c r="J9" s="100">
        <v>21584</v>
      </c>
      <c r="K9" s="100">
        <v>18858</v>
      </c>
      <c r="L9" s="100">
        <v>17131</v>
      </c>
      <c r="M9" s="100">
        <v>15654</v>
      </c>
      <c r="N9" s="100">
        <v>15241</v>
      </c>
      <c r="O9" s="100">
        <v>16042</v>
      </c>
      <c r="P9" s="100">
        <v>15964</v>
      </c>
      <c r="Q9" s="100">
        <v>3766</v>
      </c>
      <c r="R9" s="100">
        <v>18178</v>
      </c>
      <c r="S9" s="100">
        <v>19976</v>
      </c>
      <c r="T9" s="100">
        <v>25404</v>
      </c>
      <c r="U9" s="100">
        <v>29021</v>
      </c>
      <c r="V9" s="100">
        <v>35191</v>
      </c>
      <c r="W9" s="100">
        <v>43271</v>
      </c>
      <c r="X9" s="100">
        <v>53624</v>
      </c>
      <c r="Y9" s="100">
        <v>61879</v>
      </c>
      <c r="Z9" s="100">
        <v>70381</v>
      </c>
      <c r="AA9" s="100">
        <v>76517</v>
      </c>
      <c r="AB9" s="100">
        <v>80743</v>
      </c>
      <c r="AC9" s="100">
        <v>77164</v>
      </c>
      <c r="AD9" s="100">
        <v>81619</v>
      </c>
      <c r="AE9" s="100">
        <v>80972</v>
      </c>
      <c r="AF9" s="100">
        <v>82028</v>
      </c>
      <c r="AG9" s="100">
        <v>74880</v>
      </c>
      <c r="AH9" s="100">
        <v>69935</v>
      </c>
      <c r="AI9" s="100">
        <v>61768</v>
      </c>
      <c r="AJ9" s="100">
        <v>54981</v>
      </c>
      <c r="AK9" s="100">
        <v>48913</v>
      </c>
      <c r="AL9" s="100">
        <v>47690</v>
      </c>
      <c r="AM9" s="100">
        <v>48206</v>
      </c>
      <c r="AN9" s="100">
        <v>48826</v>
      </c>
      <c r="AO9" s="100">
        <v>51696</v>
      </c>
      <c r="AP9" s="100">
        <v>54986</v>
      </c>
      <c r="AQ9" s="100">
        <v>62515</v>
      </c>
      <c r="AR9" s="100">
        <v>67926</v>
      </c>
      <c r="AS9" s="100">
        <v>76216</v>
      </c>
      <c r="AT9" s="100">
        <v>82294</v>
      </c>
      <c r="AU9" s="100">
        <v>89757</v>
      </c>
      <c r="AV9" s="100">
        <v>99647</v>
      </c>
      <c r="AW9" s="100">
        <v>117398</v>
      </c>
      <c r="AX9" s="100">
        <v>129218</v>
      </c>
      <c r="AY9" s="100">
        <v>133603</v>
      </c>
      <c r="AZ9" s="100">
        <v>128003</v>
      </c>
      <c r="BA9" s="100">
        <v>124712</v>
      </c>
      <c r="BB9" s="100">
        <v>114912</v>
      </c>
      <c r="BC9" s="100">
        <v>107485</v>
      </c>
      <c r="BD9" s="100">
        <f t="shared" si="0"/>
        <v>-3358</v>
      </c>
      <c r="BE9" s="100">
        <v>101342</v>
      </c>
      <c r="BF9" s="100">
        <v>102656</v>
      </c>
      <c r="BG9" s="100">
        <v>104127</v>
      </c>
      <c r="BH9" s="100">
        <v>107417</v>
      </c>
      <c r="BI9" s="100">
        <v>118643</v>
      </c>
      <c r="BJ9" s="100" t="s">
        <v>305</v>
      </c>
      <c r="BK9" s="100" t="s">
        <v>305</v>
      </c>
      <c r="BL9" s="100" t="s">
        <v>305</v>
      </c>
      <c r="BM9" s="100" t="s">
        <v>305</v>
      </c>
    </row>
    <row r="10" spans="1:65" ht="13.5" customHeight="1">
      <c r="A10" s="112" t="s">
        <v>17</v>
      </c>
      <c r="B10" s="100">
        <v>6319</v>
      </c>
      <c r="C10" s="100">
        <v>6376</v>
      </c>
      <c r="D10" s="100">
        <v>7021</v>
      </c>
      <c r="E10" s="100">
        <v>6236</v>
      </c>
      <c r="F10" s="100">
        <v>6259</v>
      </c>
      <c r="G10" s="100">
        <v>7160</v>
      </c>
      <c r="H10" s="100">
        <v>7747</v>
      </c>
      <c r="I10" s="100">
        <v>7457</v>
      </c>
      <c r="J10" s="100">
        <v>7166</v>
      </c>
      <c r="K10" s="100">
        <v>7303</v>
      </c>
      <c r="L10" s="100">
        <v>7881</v>
      </c>
      <c r="M10" s="100">
        <v>8157</v>
      </c>
      <c r="N10" s="100">
        <v>8582</v>
      </c>
      <c r="O10" s="100">
        <v>8866</v>
      </c>
      <c r="P10" s="100">
        <v>8923</v>
      </c>
      <c r="Q10" s="100">
        <v>2206</v>
      </c>
      <c r="R10" s="100">
        <v>9795</v>
      </c>
      <c r="S10" s="100">
        <v>10508</v>
      </c>
      <c r="T10" s="100">
        <v>11152</v>
      </c>
      <c r="U10" s="100">
        <v>13127</v>
      </c>
      <c r="V10" s="100">
        <v>15278</v>
      </c>
      <c r="W10" s="100">
        <v>17729</v>
      </c>
      <c r="X10" s="100">
        <v>20552</v>
      </c>
      <c r="Y10" s="100">
        <v>23113</v>
      </c>
      <c r="Z10" s="100">
        <v>27099</v>
      </c>
      <c r="AA10" s="100">
        <v>32279</v>
      </c>
      <c r="AB10" s="100">
        <v>33592</v>
      </c>
      <c r="AC10" s="100">
        <v>34788</v>
      </c>
      <c r="AD10" s="100">
        <v>36997</v>
      </c>
      <c r="AE10" s="100">
        <v>37454</v>
      </c>
      <c r="AF10" s="100">
        <v>34585</v>
      </c>
      <c r="AG10" s="100">
        <v>34628</v>
      </c>
      <c r="AH10" s="100">
        <v>36964</v>
      </c>
      <c r="AI10" s="100">
        <v>34759</v>
      </c>
      <c r="AJ10" s="100">
        <v>34590</v>
      </c>
      <c r="AK10" s="100">
        <v>36490</v>
      </c>
      <c r="AL10" s="100">
        <v>37011</v>
      </c>
      <c r="AM10" s="100">
        <v>37416</v>
      </c>
      <c r="AN10" s="100">
        <v>37359</v>
      </c>
      <c r="AO10" s="100">
        <v>37602</v>
      </c>
      <c r="AP10" s="100">
        <v>40455</v>
      </c>
      <c r="AQ10" s="100">
        <v>44389</v>
      </c>
      <c r="AR10" s="100">
        <v>53098</v>
      </c>
      <c r="AS10" s="100">
        <v>60759</v>
      </c>
      <c r="AT10" s="100">
        <v>65694</v>
      </c>
      <c r="AU10" s="100">
        <v>68629</v>
      </c>
      <c r="AV10" s="100">
        <v>73136</v>
      </c>
      <c r="AW10" s="100">
        <v>75120</v>
      </c>
      <c r="AX10" s="100">
        <v>79030</v>
      </c>
      <c r="AY10" s="100">
        <v>76990</v>
      </c>
      <c r="AZ10" s="100">
        <v>74871</v>
      </c>
      <c r="BA10" s="100">
        <v>70396</v>
      </c>
      <c r="BB10" s="100">
        <v>66892</v>
      </c>
      <c r="BC10" s="100">
        <v>64928</v>
      </c>
      <c r="BD10" s="100">
        <f t="shared" si="0"/>
        <v>3199</v>
      </c>
      <c r="BE10" s="100">
        <v>64124</v>
      </c>
      <c r="BF10" s="100">
        <v>64873</v>
      </c>
      <c r="BG10" s="100">
        <v>68127</v>
      </c>
      <c r="BH10" s="100">
        <v>72789</v>
      </c>
      <c r="BI10" s="100">
        <v>86114</v>
      </c>
      <c r="BJ10" s="100" t="s">
        <v>305</v>
      </c>
      <c r="BK10" s="100" t="s">
        <v>305</v>
      </c>
      <c r="BL10" s="100" t="s">
        <v>305</v>
      </c>
      <c r="BM10" s="100" t="s">
        <v>305</v>
      </c>
    </row>
    <row r="11" spans="1:65" ht="13.5" customHeight="1">
      <c r="A11" s="112" t="s">
        <v>18</v>
      </c>
      <c r="B11" s="100">
        <v>1347</v>
      </c>
      <c r="C11" s="100">
        <v>1144</v>
      </c>
      <c r="D11" s="100">
        <v>1026</v>
      </c>
      <c r="E11" s="100">
        <v>1007</v>
      </c>
      <c r="F11" s="100">
        <v>1334</v>
      </c>
      <c r="G11" s="100">
        <v>1536</v>
      </c>
      <c r="H11" s="100">
        <v>1281</v>
      </c>
      <c r="I11" s="100">
        <v>1389</v>
      </c>
      <c r="J11" s="100">
        <v>1168</v>
      </c>
      <c r="K11" s="100">
        <v>1095</v>
      </c>
      <c r="L11" s="100">
        <v>1108</v>
      </c>
      <c r="M11" s="100">
        <v>1119</v>
      </c>
      <c r="N11" s="100">
        <v>1407</v>
      </c>
      <c r="O11" s="100">
        <v>1462</v>
      </c>
      <c r="P11" s="100">
        <v>2019</v>
      </c>
      <c r="Q11" s="100">
        <v>376</v>
      </c>
      <c r="R11" s="100">
        <v>1914</v>
      </c>
      <c r="S11" s="100">
        <v>1932</v>
      </c>
      <c r="T11" s="100">
        <v>2080</v>
      </c>
      <c r="U11" s="100">
        <v>2450</v>
      </c>
      <c r="V11" s="100">
        <v>2458</v>
      </c>
      <c r="W11" s="100">
        <v>2922</v>
      </c>
      <c r="X11" s="100">
        <v>3524</v>
      </c>
      <c r="Y11" s="100">
        <v>3705</v>
      </c>
      <c r="Z11" s="100">
        <v>4260</v>
      </c>
      <c r="AA11" s="100">
        <v>5067</v>
      </c>
      <c r="AB11" s="100">
        <v>5853</v>
      </c>
      <c r="AC11" s="100">
        <v>5874</v>
      </c>
      <c r="AD11" s="100">
        <v>5275</v>
      </c>
      <c r="AE11" s="100">
        <v>5080</v>
      </c>
      <c r="AF11" s="100">
        <v>3497</v>
      </c>
      <c r="AG11" s="100">
        <v>4262</v>
      </c>
      <c r="AH11" s="100">
        <v>4831</v>
      </c>
      <c r="AI11" s="100">
        <v>4979</v>
      </c>
      <c r="AJ11" s="100">
        <v>6823</v>
      </c>
      <c r="AK11" s="100">
        <v>6683</v>
      </c>
      <c r="AL11" s="100">
        <v>6187</v>
      </c>
      <c r="AM11" s="100">
        <v>6044</v>
      </c>
      <c r="AN11" s="100">
        <v>5521</v>
      </c>
      <c r="AO11" s="100">
        <v>5109</v>
      </c>
      <c r="AP11" s="100">
        <v>4977</v>
      </c>
      <c r="AQ11" s="100">
        <v>5052</v>
      </c>
      <c r="AR11" s="100">
        <v>5851</v>
      </c>
      <c r="AS11" s="100">
        <v>6312</v>
      </c>
      <c r="AT11" s="100">
        <v>5331</v>
      </c>
      <c r="AU11" s="100">
        <v>6245</v>
      </c>
      <c r="AV11" s="100">
        <v>7899</v>
      </c>
      <c r="AW11" s="100">
        <v>11563</v>
      </c>
      <c r="AX11" s="100">
        <v>17614</v>
      </c>
      <c r="AY11" s="100">
        <v>21169</v>
      </c>
      <c r="AZ11" s="100">
        <v>19917</v>
      </c>
      <c r="BA11" s="100">
        <v>14553</v>
      </c>
      <c r="BB11" s="100">
        <v>12318</v>
      </c>
      <c r="BC11" s="100">
        <v>9823</v>
      </c>
      <c r="BD11" s="100">
        <f t="shared" si="0"/>
        <v>-3152</v>
      </c>
      <c r="BE11" s="100">
        <v>8114</v>
      </c>
      <c r="BF11" s="100">
        <v>6677</v>
      </c>
      <c r="BG11" s="100">
        <v>6671</v>
      </c>
      <c r="BH11" s="100">
        <v>8313</v>
      </c>
      <c r="BI11" s="100">
        <v>9949</v>
      </c>
      <c r="BJ11" s="100" t="s">
        <v>305</v>
      </c>
      <c r="BK11" s="100" t="s">
        <v>305</v>
      </c>
      <c r="BL11" s="100" t="s">
        <v>305</v>
      </c>
      <c r="BM11" s="100" t="s">
        <v>305</v>
      </c>
    </row>
    <row r="12" spans="1:65" ht="13.5" customHeight="1">
      <c r="A12" s="112" t="s">
        <v>19</v>
      </c>
      <c r="B12" s="100">
        <v>259</v>
      </c>
      <c r="C12" s="100">
        <v>563</v>
      </c>
      <c r="D12" s="100">
        <v>550</v>
      </c>
      <c r="E12" s="100">
        <v>563</v>
      </c>
      <c r="F12" s="100">
        <v>569</v>
      </c>
      <c r="G12" s="100">
        <v>485</v>
      </c>
      <c r="H12" s="100">
        <v>495</v>
      </c>
      <c r="I12" s="100">
        <v>574</v>
      </c>
      <c r="J12" s="100">
        <v>614</v>
      </c>
      <c r="K12" s="100">
        <v>598</v>
      </c>
      <c r="L12" s="100">
        <v>688</v>
      </c>
      <c r="M12" s="100">
        <v>729</v>
      </c>
      <c r="N12" s="100">
        <v>884</v>
      </c>
      <c r="O12" s="100">
        <v>1124</v>
      </c>
      <c r="P12" s="100">
        <v>1192</v>
      </c>
      <c r="Q12" s="100">
        <v>296</v>
      </c>
      <c r="R12" s="100">
        <v>1358</v>
      </c>
      <c r="S12" s="100">
        <v>1405</v>
      </c>
      <c r="T12" s="100">
        <v>1468</v>
      </c>
      <c r="U12" s="100">
        <v>1680</v>
      </c>
      <c r="V12" s="100">
        <v>1721</v>
      </c>
      <c r="W12" s="100">
        <v>1993</v>
      </c>
      <c r="X12" s="100">
        <v>2126</v>
      </c>
      <c r="Y12" s="100">
        <v>2413</v>
      </c>
      <c r="Z12" s="100">
        <v>2642</v>
      </c>
      <c r="AA12" s="100">
        <v>2819</v>
      </c>
      <c r="AB12" s="100">
        <v>2908</v>
      </c>
      <c r="AC12" s="100">
        <v>3082</v>
      </c>
      <c r="AD12" s="100">
        <v>3257</v>
      </c>
      <c r="AE12" s="100">
        <v>3501</v>
      </c>
      <c r="AF12" s="100">
        <v>3296</v>
      </c>
      <c r="AG12" s="100">
        <v>3271</v>
      </c>
      <c r="AH12" s="100">
        <v>3255</v>
      </c>
      <c r="AI12" s="100">
        <v>3316</v>
      </c>
      <c r="AJ12" s="100">
        <v>3571</v>
      </c>
      <c r="AK12" s="100">
        <v>3828</v>
      </c>
      <c r="AL12" s="100">
        <v>4003</v>
      </c>
      <c r="AM12" s="100">
        <v>3871</v>
      </c>
      <c r="AN12" s="100">
        <v>3692</v>
      </c>
      <c r="AO12" s="100">
        <v>3413</v>
      </c>
      <c r="AP12" s="100">
        <v>3516</v>
      </c>
      <c r="AQ12" s="100">
        <v>3736</v>
      </c>
      <c r="AR12" s="100">
        <v>3784</v>
      </c>
      <c r="AS12" s="100">
        <v>3905</v>
      </c>
      <c r="AT12" s="100">
        <v>3720</v>
      </c>
      <c r="AU12" s="100">
        <v>3717</v>
      </c>
      <c r="AV12" s="100">
        <v>3473</v>
      </c>
      <c r="AW12" s="100">
        <v>3590</v>
      </c>
      <c r="AX12" s="100">
        <v>2721</v>
      </c>
      <c r="AY12" s="100">
        <v>3173</v>
      </c>
      <c r="AZ12" s="100">
        <v>3432</v>
      </c>
      <c r="BA12" s="100">
        <v>2331</v>
      </c>
      <c r="BB12" s="100">
        <v>1829</v>
      </c>
      <c r="BC12" s="100">
        <v>1354</v>
      </c>
      <c r="BD12" s="100">
        <f t="shared" si="0"/>
        <v>-147</v>
      </c>
      <c r="BE12" s="100">
        <v>1198</v>
      </c>
      <c r="BF12" s="100">
        <v>1304</v>
      </c>
      <c r="BG12" s="100">
        <v>1207</v>
      </c>
      <c r="BH12" s="100">
        <v>1128</v>
      </c>
      <c r="BI12" s="100">
        <v>1383</v>
      </c>
      <c r="BJ12" s="100" t="s">
        <v>305</v>
      </c>
      <c r="BK12" s="100" t="s">
        <v>305</v>
      </c>
      <c r="BL12" s="100" t="s">
        <v>305</v>
      </c>
      <c r="BM12" s="100" t="s">
        <v>305</v>
      </c>
    </row>
    <row r="13" spans="1:65" ht="13.5" customHeight="1">
      <c r="A13" s="112" t="s">
        <v>20</v>
      </c>
      <c r="B13" s="100">
        <v>-271</v>
      </c>
      <c r="C13" s="100">
        <v>-1696</v>
      </c>
      <c r="D13" s="100">
        <v>-717</v>
      </c>
      <c r="E13" s="100">
        <v>-1127</v>
      </c>
      <c r="F13" s="100">
        <v>-590</v>
      </c>
      <c r="G13" s="100">
        <v>-76</v>
      </c>
      <c r="H13" s="100">
        <v>1853</v>
      </c>
      <c r="I13" s="100">
        <v>-1777</v>
      </c>
      <c r="J13" s="100">
        <v>-1050</v>
      </c>
      <c r="K13" s="100">
        <v>-376</v>
      </c>
      <c r="L13" s="100">
        <v>-409</v>
      </c>
      <c r="M13" s="100">
        <v>-1468</v>
      </c>
      <c r="N13" s="100">
        <v>-1137</v>
      </c>
      <c r="O13" s="100">
        <v>-1101</v>
      </c>
      <c r="P13" s="100">
        <v>-563</v>
      </c>
      <c r="Q13" s="100">
        <v>-338</v>
      </c>
      <c r="R13" s="100">
        <v>-357</v>
      </c>
      <c r="S13" s="100">
        <v>-694</v>
      </c>
      <c r="T13" s="100">
        <v>-284</v>
      </c>
      <c r="U13" s="100">
        <v>-1050</v>
      </c>
      <c r="V13" s="100">
        <v>-605</v>
      </c>
      <c r="W13" s="100">
        <v>-65</v>
      </c>
      <c r="X13" s="100">
        <v>-1236</v>
      </c>
      <c r="Y13" s="100">
        <v>-1734</v>
      </c>
      <c r="Z13" s="100">
        <v>548</v>
      </c>
      <c r="AA13" s="100">
        <v>1993</v>
      </c>
      <c r="AB13" s="100">
        <v>2637</v>
      </c>
      <c r="AC13" s="100">
        <v>209</v>
      </c>
      <c r="AD13" s="100">
        <v>46</v>
      </c>
      <c r="AE13" s="100">
        <v>-1228</v>
      </c>
      <c r="AF13" s="100">
        <v>-46236</v>
      </c>
      <c r="AG13" s="100">
        <v>-3317</v>
      </c>
      <c r="AH13" s="100">
        <v>-6429</v>
      </c>
      <c r="AI13" s="100">
        <v>2727</v>
      </c>
      <c r="AJ13" s="100">
        <v>-2418</v>
      </c>
      <c r="AK13" s="100">
        <v>1836</v>
      </c>
      <c r="AL13" s="100">
        <v>1228</v>
      </c>
      <c r="AM13" s="100">
        <v>-2132</v>
      </c>
      <c r="AN13" s="100">
        <v>-47</v>
      </c>
      <c r="AO13" s="100">
        <v>1447</v>
      </c>
      <c r="AP13" s="100">
        <v>310</v>
      </c>
      <c r="AQ13" s="100">
        <v>-651</v>
      </c>
      <c r="AR13" s="100">
        <v>-1675</v>
      </c>
      <c r="AS13" s="100">
        <v>1626</v>
      </c>
      <c r="AT13" s="100">
        <v>1451</v>
      </c>
      <c r="AU13" s="100">
        <v>-383</v>
      </c>
      <c r="AV13" s="100">
        <v>218</v>
      </c>
      <c r="AW13" s="100">
        <v>3185</v>
      </c>
      <c r="AX13" s="100">
        <v>1499</v>
      </c>
      <c r="AY13" s="100">
        <v>90</v>
      </c>
      <c r="AZ13" s="100">
        <v>-805</v>
      </c>
      <c r="BA13" s="100">
        <v>4296</v>
      </c>
      <c r="BB13" s="100">
        <v>1357</v>
      </c>
      <c r="BC13" s="100">
        <v>903</v>
      </c>
      <c r="BD13" s="100">
        <f t="shared" si="0"/>
        <v>-2024</v>
      </c>
      <c r="BE13" s="100">
        <v>-4724</v>
      </c>
      <c r="BF13" s="100">
        <v>-1243</v>
      </c>
      <c r="BG13" s="100">
        <v>-1121</v>
      </c>
      <c r="BH13" s="100">
        <v>21830</v>
      </c>
      <c r="BI13" s="100">
        <v>5779</v>
      </c>
      <c r="BJ13" s="100" t="s">
        <v>305</v>
      </c>
      <c r="BK13" s="100" t="s">
        <v>305</v>
      </c>
      <c r="BL13" s="100" t="s">
        <v>305</v>
      </c>
      <c r="BM13" s="100" t="s">
        <v>305</v>
      </c>
    </row>
    <row r="14" spans="1:65" ht="13.5" customHeight="1">
      <c r="A14" s="111" t="s">
        <v>21</v>
      </c>
      <c r="B14" s="103">
        <v>50111</v>
      </c>
      <c r="C14" s="103">
        <v>51147</v>
      </c>
      <c r="D14" s="103">
        <v>52585</v>
      </c>
      <c r="E14" s="103">
        <v>48780</v>
      </c>
      <c r="F14" s="103">
        <v>56629</v>
      </c>
      <c r="G14" s="103">
        <v>70069</v>
      </c>
      <c r="H14" s="103">
        <v>80355</v>
      </c>
      <c r="I14" s="103">
        <v>80771</v>
      </c>
      <c r="J14" s="103">
        <v>80123</v>
      </c>
      <c r="K14" s="103">
        <v>77497</v>
      </c>
      <c r="L14" s="103">
        <v>77645</v>
      </c>
      <c r="M14" s="103">
        <v>75033</v>
      </c>
      <c r="N14" s="103">
        <v>77864</v>
      </c>
      <c r="O14" s="103">
        <v>84852</v>
      </c>
      <c r="P14" s="103">
        <v>87917</v>
      </c>
      <c r="Q14" s="103">
        <v>21807</v>
      </c>
      <c r="R14" s="103">
        <v>95147</v>
      </c>
      <c r="S14" s="103">
        <v>102259</v>
      </c>
      <c r="T14" s="103">
        <v>113605</v>
      </c>
      <c r="U14" s="103">
        <v>130912</v>
      </c>
      <c r="V14" s="103">
        <v>153861</v>
      </c>
      <c r="W14" s="103">
        <v>180693</v>
      </c>
      <c r="X14" s="103">
        <v>204356</v>
      </c>
      <c r="Y14" s="103">
        <v>220863</v>
      </c>
      <c r="Z14" s="103">
        <v>245109</v>
      </c>
      <c r="AA14" s="103">
        <v>265440</v>
      </c>
      <c r="AB14" s="103">
        <v>273919</v>
      </c>
      <c r="AC14" s="103">
        <v>281889</v>
      </c>
      <c r="AD14" s="103">
        <v>294829</v>
      </c>
      <c r="AE14" s="103">
        <v>289694</v>
      </c>
      <c r="AF14" s="103">
        <v>262324</v>
      </c>
      <c r="AG14" s="103">
        <v>286834</v>
      </c>
      <c r="AH14" s="103">
        <v>278497</v>
      </c>
      <c r="AI14" s="103">
        <v>268553</v>
      </c>
      <c r="AJ14" s="103">
        <v>259373</v>
      </c>
      <c r="AK14" s="103">
        <v>253130</v>
      </c>
      <c r="AL14" s="103">
        <v>258251</v>
      </c>
      <c r="AM14" s="103">
        <v>255793</v>
      </c>
      <c r="AN14" s="103">
        <v>261198</v>
      </c>
      <c r="AO14" s="103">
        <v>281029</v>
      </c>
      <c r="AP14" s="103">
        <v>290185</v>
      </c>
      <c r="AQ14" s="103">
        <v>331845</v>
      </c>
      <c r="AR14" s="103">
        <v>387136</v>
      </c>
      <c r="AS14" s="103">
        <v>436439</v>
      </c>
      <c r="AT14" s="103">
        <v>474071</v>
      </c>
      <c r="AU14" s="103">
        <v>499297</v>
      </c>
      <c r="AV14" s="103">
        <v>528548</v>
      </c>
      <c r="AW14" s="103">
        <v>594632</v>
      </c>
      <c r="AX14" s="103">
        <v>636742</v>
      </c>
      <c r="AY14" s="103">
        <v>666703</v>
      </c>
      <c r="AZ14" s="103">
        <v>678064</v>
      </c>
      <c r="BA14" s="103">
        <v>650851</v>
      </c>
      <c r="BB14" s="103">
        <v>607795</v>
      </c>
      <c r="BC14" s="103">
        <v>577897</v>
      </c>
      <c r="BD14" s="100">
        <f t="shared" si="0"/>
        <v>-9001</v>
      </c>
      <c r="BE14" s="103">
        <v>562499</v>
      </c>
      <c r="BF14" s="103">
        <v>565370</v>
      </c>
      <c r="BG14" s="103">
        <v>568896</v>
      </c>
      <c r="BH14" s="103">
        <v>612542</v>
      </c>
      <c r="BI14" s="103">
        <v>656927</v>
      </c>
      <c r="BJ14" s="103">
        <v>698637</v>
      </c>
      <c r="BK14" s="103">
        <v>709271</v>
      </c>
      <c r="BL14" s="103">
        <v>721492</v>
      </c>
      <c r="BM14" s="103">
        <v>734673</v>
      </c>
    </row>
    <row r="15" spans="1:65" ht="13.5" customHeight="1">
      <c r="A15" s="111" t="s">
        <v>22</v>
      </c>
      <c r="B15" s="104">
        <v>2074</v>
      </c>
      <c r="C15" s="104">
        <v>2041</v>
      </c>
      <c r="D15" s="104">
        <v>1902</v>
      </c>
      <c r="E15" s="104">
        <v>1620</v>
      </c>
      <c r="F15" s="104">
        <v>1466</v>
      </c>
      <c r="G15" s="104">
        <v>1277</v>
      </c>
      <c r="H15" s="104">
        <v>1336</v>
      </c>
      <c r="I15" s="104">
        <v>1389</v>
      </c>
      <c r="J15" s="104">
        <v>1415</v>
      </c>
      <c r="K15" s="104">
        <v>1385</v>
      </c>
      <c r="L15" s="104">
        <v>1373</v>
      </c>
      <c r="M15" s="104">
        <v>1409</v>
      </c>
      <c r="N15" s="104">
        <v>1486</v>
      </c>
      <c r="O15" s="104">
        <v>1506</v>
      </c>
      <c r="P15" s="104">
        <v>1565</v>
      </c>
      <c r="Q15" s="104">
        <v>435</v>
      </c>
      <c r="R15" s="104">
        <v>1936</v>
      </c>
      <c r="S15" s="104">
        <v>2070</v>
      </c>
      <c r="T15" s="104">
        <v>2541</v>
      </c>
      <c r="U15" s="104">
        <v>2878</v>
      </c>
      <c r="V15" s="104">
        <v>3398</v>
      </c>
      <c r="W15" s="104">
        <v>4309</v>
      </c>
      <c r="X15" s="104">
        <v>5171</v>
      </c>
      <c r="Y15" s="104">
        <v>6120</v>
      </c>
      <c r="Z15" s="104">
        <v>7098</v>
      </c>
      <c r="AA15" s="104">
        <v>7445</v>
      </c>
      <c r="AB15" s="104">
        <v>7451</v>
      </c>
      <c r="AC15" s="104">
        <v>7913</v>
      </c>
      <c r="AD15" s="104">
        <v>8119</v>
      </c>
      <c r="AE15" s="104">
        <v>8988</v>
      </c>
      <c r="AF15" s="104">
        <v>9998</v>
      </c>
      <c r="AG15" s="104">
        <v>10613</v>
      </c>
      <c r="AH15" s="104">
        <v>11011</v>
      </c>
      <c r="AI15" s="104">
        <v>11884</v>
      </c>
      <c r="AJ15" s="104">
        <v>11769</v>
      </c>
      <c r="AK15" s="104">
        <v>11637</v>
      </c>
      <c r="AL15" s="104">
        <v>11267</v>
      </c>
      <c r="AM15" s="104">
        <v>11262</v>
      </c>
      <c r="AN15" s="104">
        <v>12221</v>
      </c>
      <c r="AO15" s="104">
        <v>12138</v>
      </c>
      <c r="AP15" s="104">
        <v>12931</v>
      </c>
      <c r="AQ15" s="104">
        <v>14795</v>
      </c>
      <c r="AR15" s="104">
        <v>16018</v>
      </c>
      <c r="AS15" s="104">
        <v>16605</v>
      </c>
      <c r="AT15" s="104">
        <v>18031</v>
      </c>
      <c r="AU15" s="104">
        <v>17465</v>
      </c>
      <c r="AV15" s="104">
        <v>17042</v>
      </c>
      <c r="AW15" s="104">
        <v>17122</v>
      </c>
      <c r="AX15" s="104">
        <v>17546</v>
      </c>
      <c r="AY15" s="104">
        <v>19308</v>
      </c>
      <c r="AZ15" s="104">
        <v>20410</v>
      </c>
      <c r="BA15" s="104">
        <v>19246</v>
      </c>
      <c r="BB15" s="104">
        <v>17634</v>
      </c>
      <c r="BC15" s="104">
        <v>17416</v>
      </c>
      <c r="BD15" s="100">
        <f t="shared" si="0"/>
        <v>3066</v>
      </c>
      <c r="BE15" s="104">
        <v>18692</v>
      </c>
      <c r="BF15" s="104">
        <v>19387</v>
      </c>
      <c r="BG15" s="104">
        <v>20482</v>
      </c>
      <c r="BH15" s="104">
        <v>21732</v>
      </c>
      <c r="BI15" s="104">
        <v>23164</v>
      </c>
      <c r="BJ15" s="104">
        <v>24745</v>
      </c>
      <c r="BK15" s="100">
        <v>25627</v>
      </c>
      <c r="BL15" s="100">
        <v>25744</v>
      </c>
      <c r="BM15" s="100">
        <v>25597</v>
      </c>
    </row>
    <row r="16" spans="1:65" ht="13.5" customHeight="1">
      <c r="A16" s="111" t="s">
        <v>23</v>
      </c>
      <c r="B16" s="104">
        <v>160</v>
      </c>
      <c r="C16" s="104">
        <v>212</v>
      </c>
      <c r="D16" s="104">
        <v>270</v>
      </c>
      <c r="E16" s="104">
        <v>220</v>
      </c>
      <c r="F16" s="104">
        <v>16</v>
      </c>
      <c r="G16" s="104">
        <v>71</v>
      </c>
      <c r="H16" s="104">
        <v>235</v>
      </c>
      <c r="I16" s="104">
        <v>337</v>
      </c>
      <c r="J16" s="104">
        <v>154</v>
      </c>
      <c r="K16" s="104">
        <v>-10</v>
      </c>
      <c r="L16" s="104">
        <v>156</v>
      </c>
      <c r="M16" s="104">
        <v>240</v>
      </c>
      <c r="N16" s="104">
        <v>-3</v>
      </c>
      <c r="O16" s="104">
        <v>151</v>
      </c>
      <c r="P16" s="104">
        <v>137</v>
      </c>
      <c r="Q16" s="104">
        <v>27</v>
      </c>
      <c r="R16" s="104">
        <v>158</v>
      </c>
      <c r="S16" s="104">
        <v>166</v>
      </c>
      <c r="T16" s="104">
        <v>196</v>
      </c>
      <c r="U16" s="104">
        <v>206</v>
      </c>
      <c r="V16" s="104">
        <v>253</v>
      </c>
      <c r="W16" s="104">
        <v>307</v>
      </c>
      <c r="X16" s="104">
        <v>375</v>
      </c>
      <c r="Y16" s="104">
        <v>428</v>
      </c>
      <c r="Z16" s="104">
        <v>535</v>
      </c>
      <c r="AA16" s="104">
        <v>487</v>
      </c>
      <c r="AB16" s="104">
        <v>626</v>
      </c>
      <c r="AC16" s="104">
        <v>557</v>
      </c>
      <c r="AD16" s="104">
        <v>606</v>
      </c>
      <c r="AE16" s="104">
        <v>639</v>
      </c>
      <c r="AF16" s="104">
        <v>964</v>
      </c>
      <c r="AG16" s="104">
        <v>899</v>
      </c>
      <c r="AH16" s="104">
        <v>1577</v>
      </c>
      <c r="AI16" s="104">
        <v>1202</v>
      </c>
      <c r="AJ16" s="104">
        <v>921</v>
      </c>
      <c r="AK16" s="104">
        <v>981</v>
      </c>
      <c r="AL16" s="104">
        <v>984</v>
      </c>
      <c r="AM16" s="104">
        <v>1139</v>
      </c>
      <c r="AN16" s="104">
        <v>1350</v>
      </c>
      <c r="AO16" s="104">
        <v>1196</v>
      </c>
      <c r="AP16" s="104">
        <v>1616</v>
      </c>
      <c r="AQ16" s="104">
        <v>1816</v>
      </c>
      <c r="AR16" s="104">
        <v>1579</v>
      </c>
      <c r="AS16" s="104">
        <v>2769</v>
      </c>
      <c r="AT16" s="104">
        <v>3192</v>
      </c>
      <c r="AU16" s="104">
        <v>5058</v>
      </c>
      <c r="AV16" s="104">
        <v>5668</v>
      </c>
      <c r="AW16" s="104">
        <v>4312</v>
      </c>
      <c r="AX16" s="104">
        <v>6724</v>
      </c>
      <c r="AY16" s="104">
        <v>7474</v>
      </c>
      <c r="AZ16" s="104">
        <v>7080</v>
      </c>
      <c r="BA16" s="104">
        <v>7755</v>
      </c>
      <c r="BB16" s="104">
        <v>8017</v>
      </c>
      <c r="BC16" s="104">
        <v>8144</v>
      </c>
      <c r="BD16" s="100">
        <f t="shared" si="0"/>
        <v>1200</v>
      </c>
      <c r="BE16" s="104">
        <v>8468</v>
      </c>
      <c r="BF16" s="104">
        <v>8615</v>
      </c>
      <c r="BG16" s="104">
        <v>9344</v>
      </c>
      <c r="BH16" s="104">
        <v>8992</v>
      </c>
      <c r="BI16" s="104">
        <v>8545</v>
      </c>
      <c r="BJ16" s="104">
        <v>9046</v>
      </c>
      <c r="BK16" s="100">
        <v>7097</v>
      </c>
      <c r="BL16" s="100">
        <v>8230</v>
      </c>
      <c r="BM16" s="100">
        <v>10639</v>
      </c>
    </row>
    <row r="17" spans="1:65" ht="13.5" customHeight="1">
      <c r="A17" s="111" t="s">
        <v>24</v>
      </c>
      <c r="B17" s="105">
        <v>52345</v>
      </c>
      <c r="C17" s="105">
        <v>53400</v>
      </c>
      <c r="D17" s="105">
        <v>54757</v>
      </c>
      <c r="E17" s="105">
        <v>50620</v>
      </c>
      <c r="F17" s="105">
        <v>58111</v>
      </c>
      <c r="G17" s="105">
        <v>71417</v>
      </c>
      <c r="H17" s="105">
        <v>81926</v>
      </c>
      <c r="I17" s="105">
        <v>82497</v>
      </c>
      <c r="J17" s="105">
        <v>81692</v>
      </c>
      <c r="K17" s="105">
        <v>78872</v>
      </c>
      <c r="L17" s="105">
        <v>79174</v>
      </c>
      <c r="M17" s="105">
        <v>76681</v>
      </c>
      <c r="N17" s="105">
        <v>79347</v>
      </c>
      <c r="O17" s="105">
        <v>86509</v>
      </c>
      <c r="P17" s="105">
        <v>89619</v>
      </c>
      <c r="Q17" s="105">
        <v>22269</v>
      </c>
      <c r="R17" s="105">
        <v>97241</v>
      </c>
      <c r="S17" s="105">
        <v>104495</v>
      </c>
      <c r="T17" s="105">
        <v>116342</v>
      </c>
      <c r="U17" s="105">
        <v>133995</v>
      </c>
      <c r="V17" s="105">
        <v>157513</v>
      </c>
      <c r="W17" s="105">
        <v>185309</v>
      </c>
      <c r="X17" s="105">
        <v>209903</v>
      </c>
      <c r="Y17" s="105">
        <v>227411</v>
      </c>
      <c r="Z17" s="105">
        <v>252743</v>
      </c>
      <c r="AA17" s="105">
        <v>273373</v>
      </c>
      <c r="AB17" s="105">
        <v>281996</v>
      </c>
      <c r="AC17" s="105">
        <v>290360</v>
      </c>
      <c r="AD17" s="105">
        <v>303555</v>
      </c>
      <c r="AE17" s="105">
        <v>299321</v>
      </c>
      <c r="AF17" s="105">
        <v>273285</v>
      </c>
      <c r="AG17" s="105">
        <v>298346</v>
      </c>
      <c r="AH17" s="105">
        <v>291084</v>
      </c>
      <c r="AI17" s="105">
        <v>281640</v>
      </c>
      <c r="AJ17" s="105">
        <v>272063</v>
      </c>
      <c r="AK17" s="105">
        <v>265748</v>
      </c>
      <c r="AL17" s="105">
        <v>270502</v>
      </c>
      <c r="AM17" s="105">
        <v>268194</v>
      </c>
      <c r="AN17" s="105">
        <v>274769</v>
      </c>
      <c r="AO17" s="105">
        <v>294363</v>
      </c>
      <c r="AP17" s="105">
        <v>304732</v>
      </c>
      <c r="AQ17" s="105">
        <v>348456</v>
      </c>
      <c r="AR17" s="105">
        <v>404733</v>
      </c>
      <c r="AS17" s="105">
        <v>455813</v>
      </c>
      <c r="AT17" s="105">
        <v>495294</v>
      </c>
      <c r="AU17" s="105">
        <v>521820</v>
      </c>
      <c r="AV17" s="105">
        <v>551258</v>
      </c>
      <c r="AW17" s="105">
        <v>616066</v>
      </c>
      <c r="AX17" s="105">
        <v>661012</v>
      </c>
      <c r="AY17" s="105">
        <v>693485</v>
      </c>
      <c r="AZ17" s="105">
        <v>705554</v>
      </c>
      <c r="BA17" s="105">
        <v>677852</v>
      </c>
      <c r="BB17" s="105">
        <v>633446</v>
      </c>
      <c r="BC17" s="105">
        <v>603457</v>
      </c>
      <c r="BD17" s="100">
        <f t="shared" si="0"/>
        <v>-4735</v>
      </c>
      <c r="BE17" s="105">
        <v>589659</v>
      </c>
      <c r="BF17" s="105">
        <v>593372</v>
      </c>
      <c r="BG17" s="105">
        <v>598722</v>
      </c>
      <c r="BH17" s="105">
        <v>643266</v>
      </c>
      <c r="BI17" s="105">
        <v>688636</v>
      </c>
      <c r="BJ17" s="105">
        <v>732428</v>
      </c>
      <c r="BK17" s="103">
        <v>741995</v>
      </c>
      <c r="BL17" s="103">
        <v>755466</v>
      </c>
      <c r="BM17" s="103">
        <v>770909</v>
      </c>
    </row>
    <row r="18" spans="1:65" ht="13.5" customHeight="1">
      <c r="A18" s="118" t="s">
        <v>25</v>
      </c>
      <c r="B18" s="119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0">
        <f t="shared" si="0"/>
        <v>0</v>
      </c>
      <c r="BE18" s="102"/>
      <c r="BF18" s="102"/>
      <c r="BG18" s="102"/>
      <c r="BH18" s="102"/>
      <c r="BI18" s="102"/>
      <c r="BJ18" s="102"/>
      <c r="BL18" s="108"/>
      <c r="BM18" s="108"/>
    </row>
    <row r="19" spans="1:65" ht="13.5" customHeight="1">
      <c r="A19" s="111" t="s">
        <v>26</v>
      </c>
      <c r="B19" s="104">
        <v>2883</v>
      </c>
      <c r="C19" s="104">
        <v>3079</v>
      </c>
      <c r="D19" s="104">
        <v>3367</v>
      </c>
      <c r="E19" s="104">
        <v>3357</v>
      </c>
      <c r="F19" s="104">
        <v>3478</v>
      </c>
      <c r="G19" s="104">
        <v>3085</v>
      </c>
      <c r="H19" s="104">
        <v>2879</v>
      </c>
      <c r="I19" s="104">
        <v>2484</v>
      </c>
      <c r="J19" s="104">
        <v>2341</v>
      </c>
      <c r="K19" s="104">
        <v>2296</v>
      </c>
      <c r="L19" s="104">
        <v>2394</v>
      </c>
      <c r="M19" s="104">
        <v>1741</v>
      </c>
      <c r="N19" s="104">
        <v>2430</v>
      </c>
      <c r="O19" s="104">
        <v>3134</v>
      </c>
      <c r="P19" s="104">
        <v>2636</v>
      </c>
      <c r="Q19" s="104">
        <v>1119</v>
      </c>
      <c r="R19" s="104">
        <v>2823</v>
      </c>
      <c r="S19" s="104">
        <v>2647</v>
      </c>
      <c r="T19" s="104">
        <v>2910</v>
      </c>
      <c r="U19" s="104">
        <v>3626</v>
      </c>
      <c r="V19" s="104">
        <v>4131</v>
      </c>
      <c r="W19" s="104">
        <v>3772</v>
      </c>
      <c r="X19" s="104">
        <v>3955</v>
      </c>
      <c r="Y19" s="104">
        <v>4478</v>
      </c>
      <c r="Z19" s="104">
        <v>5408</v>
      </c>
      <c r="AA19" s="104">
        <v>4967</v>
      </c>
      <c r="AB19" s="104">
        <v>4319</v>
      </c>
      <c r="AC19" s="104">
        <v>4703</v>
      </c>
      <c r="AD19" s="104">
        <v>4836</v>
      </c>
      <c r="AE19" s="104">
        <v>5498</v>
      </c>
      <c r="AF19" s="104">
        <v>5141</v>
      </c>
      <c r="AG19" s="104">
        <v>6132</v>
      </c>
      <c r="AH19" s="104">
        <v>5825</v>
      </c>
      <c r="AI19" s="104">
        <v>7048</v>
      </c>
      <c r="AJ19" s="104">
        <v>7598</v>
      </c>
      <c r="AK19" s="104">
        <v>6160</v>
      </c>
      <c r="AL19" s="104">
        <v>6003</v>
      </c>
      <c r="AM19" s="104">
        <v>5395</v>
      </c>
      <c r="AN19" s="104">
        <v>5653</v>
      </c>
      <c r="AO19" s="104">
        <v>6516</v>
      </c>
      <c r="AP19" s="104">
        <v>7185</v>
      </c>
      <c r="AQ19" s="104">
        <v>7812</v>
      </c>
      <c r="AR19" s="104">
        <v>10324</v>
      </c>
      <c r="AS19" s="104">
        <v>13807</v>
      </c>
      <c r="AT19" s="104">
        <v>17696</v>
      </c>
      <c r="AU19" s="104">
        <v>16693</v>
      </c>
      <c r="AV19" s="104">
        <v>15524</v>
      </c>
      <c r="AW19" s="104">
        <v>14074</v>
      </c>
      <c r="AX19" s="104">
        <v>22095</v>
      </c>
      <c r="AY19" s="104">
        <v>19014</v>
      </c>
      <c r="AZ19" s="104">
        <v>21255</v>
      </c>
      <c r="BA19" s="104">
        <v>21882</v>
      </c>
      <c r="BB19" s="104">
        <v>22551</v>
      </c>
      <c r="BC19" s="104">
        <v>23534</v>
      </c>
      <c r="BD19" s="100">
        <f t="shared" si="0"/>
        <v>1008</v>
      </c>
      <c r="BE19" s="104">
        <v>24087</v>
      </c>
      <c r="BF19" s="104">
        <v>24129</v>
      </c>
      <c r="BG19" s="104">
        <v>24542</v>
      </c>
      <c r="BH19" s="104">
        <v>26662</v>
      </c>
      <c r="BI19" s="104">
        <v>25716</v>
      </c>
      <c r="BJ19" s="104">
        <v>20184</v>
      </c>
      <c r="BK19" s="100">
        <v>17901</v>
      </c>
      <c r="BL19" s="100">
        <v>16128</v>
      </c>
      <c r="BM19" s="100">
        <v>13590</v>
      </c>
    </row>
    <row r="20" spans="1:65" ht="13.5" customHeight="1">
      <c r="A20" s="111" t="s">
        <v>27</v>
      </c>
      <c r="B20" s="104">
        <v>1958</v>
      </c>
      <c r="C20" s="104">
        <v>2185</v>
      </c>
      <c r="D20" s="104">
        <v>1830</v>
      </c>
      <c r="E20" s="104">
        <v>1599</v>
      </c>
      <c r="F20" s="104">
        <v>1590</v>
      </c>
      <c r="G20" s="104">
        <v>1530</v>
      </c>
      <c r="H20" s="104">
        <v>1051</v>
      </c>
      <c r="I20" s="104">
        <v>1102</v>
      </c>
      <c r="J20" s="104">
        <v>1094</v>
      </c>
      <c r="K20" s="104">
        <v>1367</v>
      </c>
      <c r="L20" s="104">
        <v>1446</v>
      </c>
      <c r="M20" s="104">
        <v>1427</v>
      </c>
      <c r="N20" s="104">
        <v>1824</v>
      </c>
      <c r="O20" s="104">
        <v>2535</v>
      </c>
      <c r="P20" s="104">
        <v>2683</v>
      </c>
      <c r="Q20" s="104">
        <v>1470</v>
      </c>
      <c r="R20" s="104">
        <v>3075</v>
      </c>
      <c r="S20" s="104">
        <v>3926</v>
      </c>
      <c r="T20" s="104">
        <v>3655</v>
      </c>
      <c r="U20" s="104">
        <v>4763</v>
      </c>
      <c r="V20" s="104">
        <v>5095</v>
      </c>
      <c r="W20" s="104">
        <v>5416</v>
      </c>
      <c r="X20" s="104">
        <v>6613</v>
      </c>
      <c r="Y20" s="104">
        <v>7924</v>
      </c>
      <c r="Z20" s="104">
        <v>9391</v>
      </c>
      <c r="AA20" s="104">
        <v>10499</v>
      </c>
      <c r="AB20" s="104">
        <v>7106</v>
      </c>
      <c r="AC20" s="104">
        <v>4500</v>
      </c>
      <c r="AD20" s="104">
        <v>1467</v>
      </c>
      <c r="AE20" s="104">
        <v>8652</v>
      </c>
      <c r="AF20" s="104">
        <v>9823</v>
      </c>
      <c r="AG20" s="104">
        <v>7490</v>
      </c>
      <c r="AH20" s="104">
        <v>7639</v>
      </c>
      <c r="AI20" s="104">
        <v>6642</v>
      </c>
      <c r="AJ20" s="104">
        <v>5252</v>
      </c>
      <c r="AK20" s="104">
        <v>4565</v>
      </c>
      <c r="AL20" s="104">
        <v>4632</v>
      </c>
      <c r="AM20" s="104">
        <v>5135</v>
      </c>
      <c r="AN20" s="104">
        <v>5531</v>
      </c>
      <c r="AO20" s="104">
        <v>6387</v>
      </c>
      <c r="AP20" s="104">
        <v>6560</v>
      </c>
      <c r="AQ20" s="104">
        <v>7907</v>
      </c>
      <c r="AR20" s="104">
        <v>8620</v>
      </c>
      <c r="AS20" s="104">
        <v>8369</v>
      </c>
      <c r="AT20" s="104">
        <v>7895</v>
      </c>
      <c r="AU20" s="104">
        <v>7811</v>
      </c>
      <c r="AV20" s="104">
        <v>7982</v>
      </c>
      <c r="AW20" s="104">
        <v>9480</v>
      </c>
      <c r="AX20" s="104">
        <v>6247</v>
      </c>
      <c r="AY20" s="104">
        <v>11363</v>
      </c>
      <c r="AZ20" s="104">
        <v>12042</v>
      </c>
      <c r="BA20" s="104">
        <v>11464</v>
      </c>
      <c r="BB20" s="104">
        <v>9954</v>
      </c>
      <c r="BC20" s="104">
        <v>11381</v>
      </c>
      <c r="BD20" s="100">
        <f t="shared" si="0"/>
        <v>859</v>
      </c>
      <c r="BE20" s="104">
        <v>12907</v>
      </c>
      <c r="BF20" s="104">
        <v>11305</v>
      </c>
      <c r="BG20" s="104">
        <v>12240</v>
      </c>
      <c r="BH20" s="104">
        <v>14650</v>
      </c>
      <c r="BI20" s="104">
        <v>15466</v>
      </c>
      <c r="BJ20" s="104">
        <v>12269</v>
      </c>
      <c r="BK20" s="100">
        <v>10034</v>
      </c>
      <c r="BL20" s="100">
        <v>8524</v>
      </c>
      <c r="BM20" s="100">
        <v>7903</v>
      </c>
    </row>
    <row r="21" spans="1:65" ht="13.5" customHeight="1">
      <c r="A21" s="111" t="s">
        <v>28</v>
      </c>
      <c r="B21" s="104">
        <v>249</v>
      </c>
      <c r="C21" s="104">
        <v>346</v>
      </c>
      <c r="D21" s="104">
        <v>231</v>
      </c>
      <c r="E21" s="104">
        <v>336</v>
      </c>
      <c r="F21" s="104">
        <v>354</v>
      </c>
      <c r="G21" s="104">
        <v>369</v>
      </c>
      <c r="H21" s="104">
        <v>354</v>
      </c>
      <c r="I21" s="104">
        <v>370</v>
      </c>
      <c r="J21" s="104">
        <v>398</v>
      </c>
      <c r="K21" s="104">
        <v>405</v>
      </c>
      <c r="L21" s="104">
        <v>452</v>
      </c>
      <c r="M21" s="104">
        <v>476</v>
      </c>
      <c r="N21" s="104">
        <v>609</v>
      </c>
      <c r="O21" s="104">
        <v>659</v>
      </c>
      <c r="P21" s="104">
        <v>727</v>
      </c>
      <c r="Q21" s="104">
        <v>263</v>
      </c>
      <c r="R21" s="104">
        <v>982</v>
      </c>
      <c r="S21" s="104">
        <v>1128</v>
      </c>
      <c r="T21" s="104">
        <v>1310</v>
      </c>
      <c r="U21" s="104">
        <v>1366</v>
      </c>
      <c r="V21" s="104">
        <v>1343</v>
      </c>
      <c r="W21" s="104">
        <v>1625</v>
      </c>
      <c r="X21" s="104">
        <v>1761</v>
      </c>
      <c r="Y21" s="104">
        <v>1869</v>
      </c>
      <c r="Z21" s="104">
        <v>2038</v>
      </c>
      <c r="AA21" s="104">
        <v>2266</v>
      </c>
      <c r="AB21" s="104">
        <v>2206</v>
      </c>
      <c r="AC21" s="104">
        <v>2726</v>
      </c>
      <c r="AD21" s="104">
        <v>2885</v>
      </c>
      <c r="AE21" s="104">
        <v>3045</v>
      </c>
      <c r="AF21" s="104">
        <v>3279</v>
      </c>
      <c r="AG21" s="104">
        <v>3879</v>
      </c>
      <c r="AH21" s="104">
        <v>4298</v>
      </c>
      <c r="AI21" s="104">
        <v>4544</v>
      </c>
      <c r="AJ21" s="104">
        <v>4189</v>
      </c>
      <c r="AK21" s="104">
        <v>3753</v>
      </c>
      <c r="AL21" s="104">
        <v>3917</v>
      </c>
      <c r="AM21" s="104">
        <v>3259</v>
      </c>
      <c r="AN21" s="104">
        <v>4160</v>
      </c>
      <c r="AO21" s="104">
        <v>4708</v>
      </c>
      <c r="AP21" s="104">
        <v>5048</v>
      </c>
      <c r="AQ21" s="104">
        <v>7035</v>
      </c>
      <c r="AR21" s="104">
        <v>6681</v>
      </c>
      <c r="AS21" s="104">
        <v>7895</v>
      </c>
      <c r="AT21" s="104">
        <v>9148</v>
      </c>
      <c r="AU21" s="104">
        <v>8559</v>
      </c>
      <c r="AV21" s="104">
        <v>8379</v>
      </c>
      <c r="AW21" s="104">
        <v>10388</v>
      </c>
      <c r="AX21" s="104">
        <v>12152</v>
      </c>
      <c r="AY21" s="104">
        <v>13557</v>
      </c>
      <c r="AZ21" s="104">
        <v>12486</v>
      </c>
      <c r="BA21" s="104">
        <v>13548</v>
      </c>
      <c r="BB21" s="104">
        <v>13038</v>
      </c>
      <c r="BC21" s="104">
        <v>12859</v>
      </c>
      <c r="BD21" s="100">
        <f t="shared" si="0"/>
        <v>29</v>
      </c>
      <c r="BE21" s="104">
        <v>13246</v>
      </c>
      <c r="BF21" s="104">
        <v>13874</v>
      </c>
      <c r="BG21" s="104">
        <v>12888</v>
      </c>
      <c r="BH21" s="104">
        <v>14744</v>
      </c>
      <c r="BI21" s="104">
        <v>13732</v>
      </c>
      <c r="BJ21" s="104">
        <v>12067</v>
      </c>
      <c r="BK21" s="100">
        <v>9750</v>
      </c>
      <c r="BL21" s="100">
        <v>9043</v>
      </c>
      <c r="BM21" s="100">
        <v>8288</v>
      </c>
    </row>
    <row r="22" spans="1:65" ht="13.5" customHeight="1">
      <c r="A22" s="111" t="s">
        <v>29</v>
      </c>
      <c r="B22" s="104">
        <v>197</v>
      </c>
      <c r="C22" s="104">
        <v>201</v>
      </c>
      <c r="D22" s="104">
        <v>207</v>
      </c>
      <c r="E22" s="104">
        <v>224</v>
      </c>
      <c r="F22" s="104">
        <v>228</v>
      </c>
      <c r="G22" s="104">
        <v>245</v>
      </c>
      <c r="H22" s="104">
        <v>253</v>
      </c>
      <c r="I22" s="104">
        <v>237</v>
      </c>
      <c r="J22" s="104">
        <v>235</v>
      </c>
      <c r="K22" s="104">
        <v>241</v>
      </c>
      <c r="L22" s="104">
        <v>274</v>
      </c>
      <c r="M22" s="104">
        <v>295</v>
      </c>
      <c r="N22" s="104">
        <v>320</v>
      </c>
      <c r="O22" s="104">
        <v>348</v>
      </c>
      <c r="P22" s="104">
        <v>382</v>
      </c>
      <c r="Q22" s="104">
        <v>115</v>
      </c>
      <c r="R22" s="104">
        <v>386</v>
      </c>
      <c r="S22" s="104">
        <v>423</v>
      </c>
      <c r="T22" s="104">
        <v>465</v>
      </c>
      <c r="U22" s="104">
        <v>534</v>
      </c>
      <c r="V22" s="104">
        <v>528</v>
      </c>
      <c r="W22" s="104">
        <v>575</v>
      </c>
      <c r="X22" s="104">
        <v>607</v>
      </c>
      <c r="Y22" s="104">
        <v>688</v>
      </c>
      <c r="Z22" s="104">
        <v>802</v>
      </c>
      <c r="AA22" s="104">
        <v>915</v>
      </c>
      <c r="AB22" s="104">
        <v>998</v>
      </c>
      <c r="AC22" s="104">
        <v>1049</v>
      </c>
      <c r="AD22" s="104">
        <v>1105</v>
      </c>
      <c r="AE22" s="104">
        <v>1102</v>
      </c>
      <c r="AF22" s="104">
        <v>1252</v>
      </c>
      <c r="AG22" s="104">
        <v>1279</v>
      </c>
      <c r="AH22" s="104">
        <v>1351</v>
      </c>
      <c r="AI22" s="104">
        <v>1397</v>
      </c>
      <c r="AJ22" s="104">
        <v>1416</v>
      </c>
      <c r="AK22" s="104">
        <v>1186</v>
      </c>
      <c r="AL22" s="104">
        <v>1171</v>
      </c>
      <c r="AM22" s="104">
        <v>1158</v>
      </c>
      <c r="AN22" s="104">
        <v>1226</v>
      </c>
      <c r="AO22" s="104">
        <v>817</v>
      </c>
      <c r="AP22" s="104">
        <v>804</v>
      </c>
      <c r="AQ22" s="104">
        <v>906</v>
      </c>
      <c r="AR22" s="104">
        <v>959</v>
      </c>
      <c r="AS22" s="104">
        <v>1140</v>
      </c>
      <c r="AT22" s="104">
        <v>1129</v>
      </c>
      <c r="AU22" s="104">
        <v>1162</v>
      </c>
      <c r="AV22" s="104">
        <v>1220</v>
      </c>
      <c r="AW22" s="104">
        <v>1330</v>
      </c>
      <c r="AX22" s="104">
        <v>1330</v>
      </c>
      <c r="AY22" s="104">
        <v>1485</v>
      </c>
      <c r="AZ22" s="104">
        <v>1575</v>
      </c>
      <c r="BA22" s="104">
        <v>1556</v>
      </c>
      <c r="BB22" s="104">
        <v>1519</v>
      </c>
      <c r="BC22" s="104">
        <v>1464</v>
      </c>
      <c r="BD22" s="100">
        <f t="shared" si="0"/>
        <v>131</v>
      </c>
      <c r="BE22" s="104">
        <v>1531</v>
      </c>
      <c r="BF22" s="104">
        <v>1546</v>
      </c>
      <c r="BG22" s="104">
        <v>1595</v>
      </c>
      <c r="BH22" s="104">
        <v>1887</v>
      </c>
      <c r="BI22" s="104">
        <v>1284</v>
      </c>
      <c r="BJ22" s="104">
        <v>941</v>
      </c>
      <c r="BK22" s="100">
        <v>891</v>
      </c>
      <c r="BL22" s="100">
        <v>891</v>
      </c>
      <c r="BM22" s="100">
        <v>891</v>
      </c>
    </row>
    <row r="23" spans="1:65" ht="13.5" customHeight="1">
      <c r="A23" s="111" t="s">
        <v>30</v>
      </c>
      <c r="B23" s="104">
        <v>353</v>
      </c>
      <c r="C23" s="104">
        <v>-503</v>
      </c>
      <c r="D23" s="104">
        <v>-690</v>
      </c>
      <c r="E23" s="104">
        <v>-242</v>
      </c>
      <c r="F23" s="104">
        <v>-69</v>
      </c>
      <c r="G23" s="104">
        <v>338</v>
      </c>
      <c r="H23" s="104">
        <v>765</v>
      </c>
      <c r="I23" s="104">
        <v>407</v>
      </c>
      <c r="J23" s="104">
        <v>261</v>
      </c>
      <c r="K23" s="104">
        <v>-150</v>
      </c>
      <c r="L23" s="104">
        <v>215</v>
      </c>
      <c r="M23" s="104">
        <v>211</v>
      </c>
      <c r="N23" s="104">
        <v>527</v>
      </c>
      <c r="O23" s="104">
        <v>421</v>
      </c>
      <c r="P23" s="104">
        <v>4</v>
      </c>
      <c r="Q23" s="104">
        <v>-509</v>
      </c>
      <c r="R23" s="104">
        <v>-913</v>
      </c>
      <c r="S23" s="104">
        <v>-642</v>
      </c>
      <c r="T23" s="104">
        <v>-881</v>
      </c>
      <c r="U23" s="104">
        <v>2425</v>
      </c>
      <c r="V23" s="104">
        <v>2007</v>
      </c>
      <c r="W23" s="104">
        <v>911</v>
      </c>
      <c r="X23" s="104">
        <v>-1089</v>
      </c>
      <c r="Y23" s="104">
        <v>910</v>
      </c>
      <c r="Z23" s="104">
        <v>-1471</v>
      </c>
      <c r="AA23" s="104">
        <v>-4501</v>
      </c>
      <c r="AB23" s="104">
        <v>-2985</v>
      </c>
      <c r="AC23" s="104">
        <v>-2513</v>
      </c>
      <c r="AD23" s="104">
        <v>-710</v>
      </c>
      <c r="AE23" s="104">
        <v>-4539</v>
      </c>
      <c r="AF23" s="104">
        <v>-3648</v>
      </c>
      <c r="AG23" s="104">
        <v>-2689</v>
      </c>
      <c r="AH23" s="104">
        <v>-1896</v>
      </c>
      <c r="AI23" s="104">
        <v>-2564</v>
      </c>
      <c r="AJ23" s="104">
        <v>-2026</v>
      </c>
      <c r="AK23" s="104">
        <v>-2177</v>
      </c>
      <c r="AL23" s="104">
        <v>-550</v>
      </c>
      <c r="AM23" s="104">
        <v>-1893</v>
      </c>
      <c r="AN23" s="104">
        <v>-1331</v>
      </c>
      <c r="AO23" s="104">
        <v>-1215</v>
      </c>
      <c r="AP23" s="104">
        <v>-3112</v>
      </c>
      <c r="AQ23" s="104">
        <v>-1345</v>
      </c>
      <c r="AR23" s="104">
        <v>-5385</v>
      </c>
      <c r="AS23" s="104">
        <v>-4341</v>
      </c>
      <c r="AT23" s="104">
        <v>-1303</v>
      </c>
      <c r="AU23" s="104">
        <v>-4726</v>
      </c>
      <c r="AV23" s="104">
        <v>-4623</v>
      </c>
      <c r="AW23" s="104">
        <v>-6415</v>
      </c>
      <c r="AX23" s="104">
        <v>-4295</v>
      </c>
      <c r="AY23" s="104">
        <v>-224</v>
      </c>
      <c r="AZ23" s="104">
        <v>-1673</v>
      </c>
      <c r="BA23" s="104">
        <v>-1266</v>
      </c>
      <c r="BB23" s="104">
        <v>-831</v>
      </c>
      <c r="BC23" s="104">
        <v>-2552</v>
      </c>
      <c r="BD23" s="100">
        <f t="shared" si="0"/>
        <v>-2404</v>
      </c>
      <c r="BE23" s="104">
        <v>-3195</v>
      </c>
      <c r="BF23" s="104">
        <v>-5548</v>
      </c>
      <c r="BG23" s="104">
        <v>-4956</v>
      </c>
      <c r="BH23" s="104">
        <v>-10623</v>
      </c>
      <c r="BI23" s="104">
        <v>7114</v>
      </c>
      <c r="BJ23" s="104">
        <v>-1477</v>
      </c>
      <c r="BK23" s="100">
        <v>-1644</v>
      </c>
      <c r="BL23" s="100">
        <v>-310</v>
      </c>
      <c r="BM23" s="100">
        <v>-1238</v>
      </c>
    </row>
    <row r="24" spans="1:65" ht="13.5" customHeight="1">
      <c r="A24" s="111" t="s">
        <v>31</v>
      </c>
      <c r="B24" s="105">
        <v>5639</v>
      </c>
      <c r="C24" s="105">
        <v>5308</v>
      </c>
      <c r="D24" s="105">
        <v>4945</v>
      </c>
      <c r="E24" s="105">
        <v>5273</v>
      </c>
      <c r="F24" s="105">
        <v>5580</v>
      </c>
      <c r="G24" s="105">
        <v>5566</v>
      </c>
      <c r="H24" s="105">
        <v>5301</v>
      </c>
      <c r="I24" s="105">
        <v>4600</v>
      </c>
      <c r="J24" s="105">
        <v>4330</v>
      </c>
      <c r="K24" s="105">
        <v>4159</v>
      </c>
      <c r="L24" s="105">
        <v>4781</v>
      </c>
      <c r="M24" s="105">
        <v>4149</v>
      </c>
      <c r="N24" s="105">
        <v>5710</v>
      </c>
      <c r="O24" s="105">
        <v>7097</v>
      </c>
      <c r="P24" s="105">
        <v>6433</v>
      </c>
      <c r="Q24" s="105">
        <v>2458</v>
      </c>
      <c r="R24" s="105">
        <v>6353</v>
      </c>
      <c r="S24" s="105">
        <v>7482</v>
      </c>
      <c r="T24" s="105">
        <v>7459</v>
      </c>
      <c r="U24" s="105">
        <v>12714</v>
      </c>
      <c r="V24" s="105">
        <v>13104</v>
      </c>
      <c r="W24" s="105">
        <v>12300</v>
      </c>
      <c r="X24" s="105">
        <v>11848</v>
      </c>
      <c r="Y24" s="105">
        <v>15869</v>
      </c>
      <c r="Z24" s="105">
        <v>16169</v>
      </c>
      <c r="AA24" s="105">
        <v>14146</v>
      </c>
      <c r="AB24" s="105">
        <v>11645</v>
      </c>
      <c r="AC24" s="105">
        <v>10466</v>
      </c>
      <c r="AD24" s="105">
        <v>9583</v>
      </c>
      <c r="AE24" s="105">
        <v>13758</v>
      </c>
      <c r="AF24" s="105">
        <v>15846</v>
      </c>
      <c r="AG24" s="105">
        <v>16090</v>
      </c>
      <c r="AH24" s="105">
        <v>17218</v>
      </c>
      <c r="AI24" s="105">
        <v>17067</v>
      </c>
      <c r="AJ24" s="105">
        <v>16429</v>
      </c>
      <c r="AK24" s="105">
        <v>13487</v>
      </c>
      <c r="AL24" s="105">
        <v>15173</v>
      </c>
      <c r="AM24" s="105">
        <v>13054</v>
      </c>
      <c r="AN24" s="105">
        <v>15239</v>
      </c>
      <c r="AO24" s="105">
        <v>17213</v>
      </c>
      <c r="AP24" s="105">
        <v>16485</v>
      </c>
      <c r="AQ24" s="105">
        <v>22315</v>
      </c>
      <c r="AR24" s="105">
        <v>21199</v>
      </c>
      <c r="AS24" s="105">
        <v>26870</v>
      </c>
      <c r="AT24" s="105">
        <v>34565</v>
      </c>
      <c r="AU24" s="105">
        <v>29499</v>
      </c>
      <c r="AV24" s="105">
        <v>28482</v>
      </c>
      <c r="AW24" s="105">
        <v>28857</v>
      </c>
      <c r="AX24" s="105">
        <v>37529</v>
      </c>
      <c r="AY24" s="105">
        <v>45195</v>
      </c>
      <c r="AZ24" s="105">
        <v>45685</v>
      </c>
      <c r="BA24" s="105">
        <v>47184</v>
      </c>
      <c r="BB24" s="105">
        <v>46231</v>
      </c>
      <c r="BC24" s="105">
        <v>46686</v>
      </c>
      <c r="BD24" s="100">
        <f t="shared" si="0"/>
        <v>-377</v>
      </c>
      <c r="BE24" s="105">
        <v>48576</v>
      </c>
      <c r="BF24" s="105">
        <v>45306</v>
      </c>
      <c r="BG24" s="105">
        <v>46309</v>
      </c>
      <c r="BH24" s="105">
        <v>47320</v>
      </c>
      <c r="BI24" s="105">
        <v>63312</v>
      </c>
      <c r="BJ24" s="105">
        <v>43984</v>
      </c>
      <c r="BK24" s="103">
        <v>36932</v>
      </c>
      <c r="BL24" s="103">
        <v>34276</v>
      </c>
      <c r="BM24" s="103">
        <v>29434</v>
      </c>
    </row>
    <row r="25" spans="1:65" ht="13.5" customHeight="1">
      <c r="A25" s="118" t="s">
        <v>32</v>
      </c>
      <c r="B25" s="119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0">
        <f t="shared" si="0"/>
        <v>0</v>
      </c>
      <c r="BE25" s="102"/>
      <c r="BF25" s="102"/>
      <c r="BG25" s="102"/>
      <c r="BH25" s="102"/>
      <c r="BI25" s="102"/>
      <c r="BJ25" s="102"/>
      <c r="BL25" s="108"/>
      <c r="BM25" s="108"/>
    </row>
    <row r="26" spans="1:65" ht="13.5" customHeight="1">
      <c r="A26" s="111" t="s">
        <v>33</v>
      </c>
      <c r="B26" s="104">
        <v>497</v>
      </c>
      <c r="C26" s="104">
        <v>534</v>
      </c>
      <c r="D26" s="104">
        <v>766</v>
      </c>
      <c r="E26" s="104">
        <v>789</v>
      </c>
      <c r="F26" s="104">
        <v>858</v>
      </c>
      <c r="G26" s="104">
        <v>897</v>
      </c>
      <c r="H26" s="104">
        <v>930</v>
      </c>
      <c r="I26" s="104">
        <v>938</v>
      </c>
      <c r="J26" s="104">
        <v>947</v>
      </c>
      <c r="K26" s="104">
        <v>1009</v>
      </c>
      <c r="L26" s="104">
        <v>979</v>
      </c>
      <c r="M26" s="104">
        <v>961</v>
      </c>
      <c r="N26" s="104">
        <v>1017</v>
      </c>
      <c r="O26" s="104">
        <v>1038</v>
      </c>
      <c r="P26" s="104">
        <v>1034</v>
      </c>
      <c r="Q26" s="104">
        <v>292</v>
      </c>
      <c r="R26" s="104">
        <v>1078</v>
      </c>
      <c r="S26" s="104">
        <v>1160</v>
      </c>
      <c r="T26" s="104">
        <v>1297</v>
      </c>
      <c r="U26" s="104">
        <v>1381</v>
      </c>
      <c r="V26" s="104">
        <v>1476</v>
      </c>
      <c r="W26" s="104">
        <v>1606</v>
      </c>
      <c r="X26" s="104">
        <v>1644</v>
      </c>
      <c r="Y26" s="104">
        <v>1842</v>
      </c>
      <c r="Z26" s="104">
        <v>2015</v>
      </c>
      <c r="AA26" s="104">
        <v>2207</v>
      </c>
      <c r="AB26" s="104">
        <v>2243</v>
      </c>
      <c r="AC26" s="104">
        <v>2407</v>
      </c>
      <c r="AD26" s="104">
        <v>2626</v>
      </c>
      <c r="AE26" s="104">
        <v>2818</v>
      </c>
      <c r="AF26" s="104">
        <v>3136</v>
      </c>
      <c r="AG26" s="104">
        <v>3551</v>
      </c>
      <c r="AH26" s="104">
        <v>3914</v>
      </c>
      <c r="AI26" s="104">
        <v>3825</v>
      </c>
      <c r="AJ26" s="104">
        <v>4099</v>
      </c>
      <c r="AK26" s="104">
        <v>3991</v>
      </c>
      <c r="AL26" s="104">
        <v>4080</v>
      </c>
      <c r="AM26" s="104">
        <v>5306</v>
      </c>
      <c r="AN26" s="104">
        <v>5638</v>
      </c>
      <c r="AO26" s="104">
        <v>6167</v>
      </c>
      <c r="AP26" s="104">
        <v>6520</v>
      </c>
      <c r="AQ26" s="104">
        <v>7261</v>
      </c>
      <c r="AR26" s="104">
        <v>7951</v>
      </c>
      <c r="AS26" s="104">
        <v>8392</v>
      </c>
      <c r="AT26" s="104">
        <v>8819</v>
      </c>
      <c r="AU26" s="104">
        <v>9093</v>
      </c>
      <c r="AV26" s="104">
        <v>9149</v>
      </c>
      <c r="AW26" s="104">
        <v>9573</v>
      </c>
      <c r="AX26" s="104">
        <v>10020</v>
      </c>
      <c r="AY26" s="104">
        <v>11730</v>
      </c>
      <c r="AZ26" s="104">
        <v>12434</v>
      </c>
      <c r="BA26" s="104">
        <v>12458</v>
      </c>
      <c r="BB26" s="104">
        <v>12479</v>
      </c>
      <c r="BC26" s="104">
        <v>12011</v>
      </c>
      <c r="BD26" s="100">
        <f t="shared" si="0"/>
        <v>309</v>
      </c>
      <c r="BE26" s="104">
        <v>11719</v>
      </c>
      <c r="BF26" s="104">
        <v>11950</v>
      </c>
      <c r="BG26" s="104">
        <v>12320</v>
      </c>
      <c r="BH26" s="104">
        <v>13017</v>
      </c>
      <c r="BI26" s="104">
        <v>11891</v>
      </c>
      <c r="BJ26" s="104">
        <v>10819</v>
      </c>
      <c r="BK26" s="100">
        <v>10568</v>
      </c>
      <c r="BL26" s="100">
        <v>10231</v>
      </c>
      <c r="BM26" s="100">
        <v>10281</v>
      </c>
    </row>
    <row r="27" spans="1:65" ht="13.5" customHeight="1">
      <c r="A27" s="111" t="s">
        <v>34</v>
      </c>
      <c r="B27" s="104">
        <v>1226</v>
      </c>
      <c r="C27" s="104">
        <v>2516</v>
      </c>
      <c r="D27" s="104">
        <v>4131</v>
      </c>
      <c r="E27" s="104">
        <v>5034</v>
      </c>
      <c r="F27" s="104">
        <v>5858</v>
      </c>
      <c r="G27" s="104">
        <v>5336</v>
      </c>
      <c r="H27" s="104">
        <v>4594</v>
      </c>
      <c r="I27" s="104">
        <v>4082</v>
      </c>
      <c r="J27" s="104">
        <v>3564</v>
      </c>
      <c r="K27" s="104">
        <v>3172</v>
      </c>
      <c r="L27" s="104">
        <v>3196</v>
      </c>
      <c r="M27" s="104">
        <v>3071</v>
      </c>
      <c r="N27" s="104">
        <v>2963</v>
      </c>
      <c r="O27" s="104">
        <v>2953</v>
      </c>
      <c r="P27" s="104">
        <v>3338</v>
      </c>
      <c r="Q27" s="104">
        <v>871</v>
      </c>
      <c r="R27" s="104">
        <v>3657</v>
      </c>
      <c r="S27" s="104">
        <v>3766</v>
      </c>
      <c r="T27" s="104">
        <v>3937</v>
      </c>
      <c r="U27" s="104">
        <v>4451</v>
      </c>
      <c r="V27" s="104">
        <v>4992</v>
      </c>
      <c r="W27" s="104">
        <v>5593</v>
      </c>
      <c r="X27" s="104">
        <v>6290</v>
      </c>
      <c r="Y27" s="104">
        <v>6469</v>
      </c>
      <c r="Z27" s="104">
        <v>6607</v>
      </c>
      <c r="AA27" s="104">
        <v>6756</v>
      </c>
      <c r="AB27" s="104">
        <v>6957</v>
      </c>
      <c r="AC27" s="104">
        <v>8413</v>
      </c>
      <c r="AD27" s="104">
        <v>10196</v>
      </c>
      <c r="AE27" s="104">
        <v>11609</v>
      </c>
      <c r="AF27" s="104">
        <v>12957</v>
      </c>
      <c r="AG27" s="104">
        <v>12838</v>
      </c>
      <c r="AH27" s="104">
        <v>13092</v>
      </c>
      <c r="AI27" s="104">
        <v>12363</v>
      </c>
      <c r="AJ27" s="104">
        <v>12593</v>
      </c>
      <c r="AK27" s="104">
        <v>12693</v>
      </c>
      <c r="AL27" s="104">
        <v>13056</v>
      </c>
      <c r="AM27" s="104">
        <v>12866</v>
      </c>
      <c r="AN27" s="104">
        <v>12446</v>
      </c>
      <c r="AO27" s="104">
        <v>12427</v>
      </c>
      <c r="AP27" s="104">
        <v>13233</v>
      </c>
      <c r="AQ27" s="104">
        <v>13473</v>
      </c>
      <c r="AR27" s="104">
        <v>12880</v>
      </c>
      <c r="AS27" s="104">
        <v>14637</v>
      </c>
      <c r="AT27" s="104">
        <v>14778</v>
      </c>
      <c r="AU27" s="104">
        <v>14491</v>
      </c>
      <c r="AV27" s="104">
        <v>15258</v>
      </c>
      <c r="AW27" s="104">
        <v>17200</v>
      </c>
      <c r="AX27" s="104">
        <v>18397</v>
      </c>
      <c r="AY27" s="104">
        <v>18370</v>
      </c>
      <c r="AZ27" s="104">
        <v>17032</v>
      </c>
      <c r="BA27" s="104">
        <v>16602</v>
      </c>
      <c r="BB27" s="104">
        <v>16429</v>
      </c>
      <c r="BC27" s="104">
        <v>16559</v>
      </c>
      <c r="BD27" s="100">
        <f t="shared" si="0"/>
        <v>1515</v>
      </c>
      <c r="BE27" s="104">
        <v>17693</v>
      </c>
      <c r="BF27" s="104">
        <v>18224</v>
      </c>
      <c r="BG27" s="104">
        <v>18074</v>
      </c>
      <c r="BH27" s="104">
        <v>18703</v>
      </c>
      <c r="BI27" s="104">
        <v>20571</v>
      </c>
      <c r="BJ27" s="104">
        <v>18994</v>
      </c>
      <c r="BK27" s="100">
        <v>19099</v>
      </c>
      <c r="BL27" s="100">
        <v>18984</v>
      </c>
      <c r="BM27" s="100">
        <v>18983</v>
      </c>
    </row>
    <row r="28" spans="1:65" ht="13.5" customHeight="1">
      <c r="A28" s="111" t="s">
        <v>35</v>
      </c>
      <c r="B28" s="105">
        <v>1723</v>
      </c>
      <c r="C28" s="105">
        <v>3051</v>
      </c>
      <c r="D28" s="105">
        <v>4897</v>
      </c>
      <c r="E28" s="105">
        <v>5823</v>
      </c>
      <c r="F28" s="105">
        <v>6717</v>
      </c>
      <c r="G28" s="105">
        <v>6233</v>
      </c>
      <c r="H28" s="105">
        <v>5524</v>
      </c>
      <c r="I28" s="105">
        <v>5020</v>
      </c>
      <c r="J28" s="105">
        <v>4511</v>
      </c>
      <c r="K28" s="105">
        <v>4182</v>
      </c>
      <c r="L28" s="105">
        <v>4175</v>
      </c>
      <c r="M28" s="105">
        <v>4032</v>
      </c>
      <c r="N28" s="105">
        <v>3980</v>
      </c>
      <c r="O28" s="105">
        <v>3991</v>
      </c>
      <c r="P28" s="105">
        <v>4373</v>
      </c>
      <c r="Q28" s="105">
        <v>1162</v>
      </c>
      <c r="R28" s="105">
        <v>4736</v>
      </c>
      <c r="S28" s="105">
        <v>4926</v>
      </c>
      <c r="T28" s="105">
        <v>5234</v>
      </c>
      <c r="U28" s="105">
        <v>5831</v>
      </c>
      <c r="V28" s="105">
        <v>6468</v>
      </c>
      <c r="W28" s="105">
        <v>7199</v>
      </c>
      <c r="X28" s="105">
        <v>7934</v>
      </c>
      <c r="Y28" s="105">
        <v>8311</v>
      </c>
      <c r="Z28" s="105">
        <v>8622</v>
      </c>
      <c r="AA28" s="105">
        <v>8962</v>
      </c>
      <c r="AB28" s="105">
        <v>9200</v>
      </c>
      <c r="AC28" s="105">
        <v>10820</v>
      </c>
      <c r="AD28" s="105">
        <v>12821</v>
      </c>
      <c r="AE28" s="105">
        <v>14426</v>
      </c>
      <c r="AF28" s="105">
        <v>16092</v>
      </c>
      <c r="AG28" s="105">
        <v>16389</v>
      </c>
      <c r="AH28" s="105">
        <v>17006</v>
      </c>
      <c r="AI28" s="105">
        <v>16189</v>
      </c>
      <c r="AJ28" s="105">
        <v>16692</v>
      </c>
      <c r="AK28" s="105">
        <v>16684</v>
      </c>
      <c r="AL28" s="105">
        <v>17136</v>
      </c>
      <c r="AM28" s="105">
        <v>18172</v>
      </c>
      <c r="AN28" s="105">
        <v>18084</v>
      </c>
      <c r="AO28" s="105">
        <v>18594</v>
      </c>
      <c r="AP28" s="105">
        <v>19753</v>
      </c>
      <c r="AQ28" s="105">
        <v>20734</v>
      </c>
      <c r="AR28" s="105">
        <v>20831</v>
      </c>
      <c r="AS28" s="105">
        <v>23029</v>
      </c>
      <c r="AT28" s="105">
        <v>23597</v>
      </c>
      <c r="AU28" s="105">
        <v>23584</v>
      </c>
      <c r="AV28" s="105">
        <v>24407</v>
      </c>
      <c r="AW28" s="105">
        <v>26773</v>
      </c>
      <c r="AX28" s="105">
        <v>28417</v>
      </c>
      <c r="AY28" s="105">
        <v>30100</v>
      </c>
      <c r="AZ28" s="105">
        <v>29466</v>
      </c>
      <c r="BA28" s="105">
        <v>29060</v>
      </c>
      <c r="BB28" s="105">
        <v>28908</v>
      </c>
      <c r="BC28" s="105">
        <v>28570</v>
      </c>
      <c r="BD28" s="100">
        <f t="shared" si="0"/>
        <v>1824</v>
      </c>
      <c r="BE28" s="105">
        <v>29412</v>
      </c>
      <c r="BF28" s="105">
        <v>30174</v>
      </c>
      <c r="BG28" s="105">
        <v>30394</v>
      </c>
      <c r="BH28" s="105">
        <v>31720</v>
      </c>
      <c r="BI28" s="105">
        <v>32462</v>
      </c>
      <c r="BJ28" s="105">
        <v>29813</v>
      </c>
      <c r="BK28" s="103">
        <v>29667</v>
      </c>
      <c r="BL28" s="103">
        <v>29215</v>
      </c>
      <c r="BM28" s="103">
        <v>29264</v>
      </c>
    </row>
    <row r="29" spans="1:65" ht="13.5" customHeight="1">
      <c r="A29" s="118" t="s">
        <v>36</v>
      </c>
      <c r="B29" s="119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0">
        <f t="shared" si="0"/>
        <v>0</v>
      </c>
      <c r="BE29" s="102"/>
      <c r="BF29" s="102"/>
      <c r="BG29" s="102"/>
      <c r="BH29" s="102"/>
      <c r="BI29" s="102"/>
      <c r="BJ29" s="102"/>
      <c r="BL29" s="108"/>
      <c r="BM29" s="108"/>
    </row>
    <row r="30" spans="1:65" ht="13.5" customHeight="1">
      <c r="A30" s="111" t="s">
        <v>37</v>
      </c>
      <c r="B30" s="104">
        <v>533</v>
      </c>
      <c r="C30" s="104">
        <v>451</v>
      </c>
      <c r="D30" s="104">
        <v>485</v>
      </c>
      <c r="E30" s="104">
        <v>602</v>
      </c>
      <c r="F30" s="104">
        <v>510</v>
      </c>
      <c r="G30" s="104">
        <v>673</v>
      </c>
      <c r="H30" s="104">
        <v>918</v>
      </c>
      <c r="I30" s="104">
        <v>887</v>
      </c>
      <c r="J30" s="104">
        <v>856</v>
      </c>
      <c r="K30" s="104">
        <v>880</v>
      </c>
      <c r="L30" s="104">
        <v>1089</v>
      </c>
      <c r="M30" s="104">
        <v>1007</v>
      </c>
      <c r="N30" s="104">
        <v>969</v>
      </c>
      <c r="O30" s="104">
        <v>2446</v>
      </c>
      <c r="P30" s="104">
        <v>3530</v>
      </c>
      <c r="Q30" s="104">
        <v>913</v>
      </c>
      <c r="R30" s="104">
        <v>4841</v>
      </c>
      <c r="S30" s="104">
        <v>6075</v>
      </c>
      <c r="T30" s="104">
        <v>7165</v>
      </c>
      <c r="U30" s="104">
        <v>8367</v>
      </c>
      <c r="V30" s="104">
        <v>10202</v>
      </c>
      <c r="W30" s="104">
        <v>8263</v>
      </c>
      <c r="X30" s="104">
        <v>6143</v>
      </c>
      <c r="Y30" s="104">
        <v>3255</v>
      </c>
      <c r="Z30" s="104">
        <v>2615</v>
      </c>
      <c r="AA30" s="104">
        <v>2839</v>
      </c>
      <c r="AB30" s="104">
        <v>2318</v>
      </c>
      <c r="AC30" s="104">
        <v>746</v>
      </c>
      <c r="AD30" s="104">
        <v>1230</v>
      </c>
      <c r="AE30" s="104">
        <v>1976</v>
      </c>
      <c r="AF30" s="104">
        <v>1945</v>
      </c>
      <c r="AG30" s="104">
        <v>3226</v>
      </c>
      <c r="AH30" s="104">
        <v>3286</v>
      </c>
      <c r="AI30" s="104">
        <v>3899</v>
      </c>
      <c r="AJ30" s="104">
        <v>3584</v>
      </c>
      <c r="AK30" s="104">
        <v>1649</v>
      </c>
      <c r="AL30" s="104">
        <v>626</v>
      </c>
      <c r="AM30" s="104">
        <v>181</v>
      </c>
      <c r="AN30" s="104">
        <v>-118</v>
      </c>
      <c r="AO30" s="104">
        <v>-1818</v>
      </c>
      <c r="AP30" s="104">
        <v>-1145</v>
      </c>
      <c r="AQ30" s="104">
        <v>-803</v>
      </c>
      <c r="AR30" s="104">
        <v>-2051</v>
      </c>
      <c r="AS30" s="104">
        <v>-1536</v>
      </c>
      <c r="AT30" s="104">
        <v>-929</v>
      </c>
      <c r="AU30" s="104">
        <v>234</v>
      </c>
      <c r="AV30" s="104">
        <v>-1983</v>
      </c>
      <c r="AW30" s="104">
        <v>-413</v>
      </c>
      <c r="AX30" s="104">
        <v>2051</v>
      </c>
      <c r="AY30" s="104">
        <v>5801</v>
      </c>
      <c r="AZ30" s="104">
        <v>8084</v>
      </c>
      <c r="BA30" s="104">
        <v>9017</v>
      </c>
      <c r="BB30" s="104">
        <v>9038</v>
      </c>
      <c r="BC30" s="104">
        <v>4056</v>
      </c>
      <c r="BD30" s="100">
        <f t="shared" si="0"/>
        <v>-1229</v>
      </c>
      <c r="BE30" s="104">
        <v>4707</v>
      </c>
      <c r="BF30" s="104">
        <v>2019</v>
      </c>
      <c r="BG30" s="104">
        <v>2827</v>
      </c>
      <c r="BH30" s="104">
        <v>2530</v>
      </c>
      <c r="BI30" s="104">
        <v>2013</v>
      </c>
      <c r="BJ30" s="104">
        <v>-5364</v>
      </c>
      <c r="BK30" s="100">
        <v>-74</v>
      </c>
      <c r="BL30" s="100">
        <v>-464</v>
      </c>
      <c r="BM30" s="100">
        <v>-445</v>
      </c>
    </row>
    <row r="31" spans="1:65" ht="13.5" customHeight="1">
      <c r="A31" s="111" t="s">
        <v>38</v>
      </c>
      <c r="B31" s="104" t="s">
        <v>306</v>
      </c>
      <c r="C31" s="104" t="s">
        <v>306</v>
      </c>
      <c r="D31" s="104" t="s">
        <v>306</v>
      </c>
      <c r="E31" s="104" t="s">
        <v>306</v>
      </c>
      <c r="F31" s="104" t="s">
        <v>306</v>
      </c>
      <c r="G31" s="104" t="s">
        <v>306</v>
      </c>
      <c r="H31" s="104" t="s">
        <v>306</v>
      </c>
      <c r="I31" s="104" t="s">
        <v>306</v>
      </c>
      <c r="J31" s="104" t="s">
        <v>306</v>
      </c>
      <c r="K31" s="104" t="s">
        <v>306</v>
      </c>
      <c r="L31" s="104" t="s">
        <v>306</v>
      </c>
      <c r="M31" s="104" t="s">
        <v>306</v>
      </c>
      <c r="N31" s="104">
        <v>3</v>
      </c>
      <c r="O31" s="104">
        <v>48</v>
      </c>
      <c r="P31" s="104">
        <v>51</v>
      </c>
      <c r="Q31" s="104">
        <v>38</v>
      </c>
      <c r="R31" s="104">
        <v>143</v>
      </c>
      <c r="S31" s="104">
        <v>221</v>
      </c>
      <c r="T31" s="104">
        <v>252</v>
      </c>
      <c r="U31" s="104">
        <v>569</v>
      </c>
      <c r="V31" s="104">
        <v>730</v>
      </c>
      <c r="W31" s="104">
        <v>516</v>
      </c>
      <c r="X31" s="104">
        <v>477</v>
      </c>
      <c r="Y31" s="104">
        <v>527</v>
      </c>
      <c r="Z31" s="104">
        <v>491</v>
      </c>
      <c r="AA31" s="104">
        <v>515</v>
      </c>
      <c r="AB31" s="104">
        <v>281</v>
      </c>
      <c r="AC31" s="104">
        <v>342</v>
      </c>
      <c r="AD31" s="104">
        <v>333</v>
      </c>
      <c r="AE31" s="104">
        <v>365</v>
      </c>
      <c r="AF31" s="104">
        <v>386</v>
      </c>
      <c r="AG31" s="104">
        <v>468</v>
      </c>
      <c r="AH31" s="104">
        <v>521</v>
      </c>
      <c r="AI31" s="104">
        <v>582</v>
      </c>
      <c r="AJ31" s="104">
        <v>671</v>
      </c>
      <c r="AK31" s="104">
        <v>624</v>
      </c>
      <c r="AL31" s="104">
        <v>572</v>
      </c>
      <c r="AM31" s="104">
        <v>621</v>
      </c>
      <c r="AN31" s="104">
        <v>586</v>
      </c>
      <c r="AO31" s="104">
        <v>666</v>
      </c>
      <c r="AP31" s="104">
        <v>760</v>
      </c>
      <c r="AQ31" s="104">
        <v>878</v>
      </c>
      <c r="AR31" s="104">
        <v>897</v>
      </c>
      <c r="AS31" s="104">
        <v>926</v>
      </c>
      <c r="AT31" s="104">
        <v>883</v>
      </c>
      <c r="AU31" s="104">
        <v>747</v>
      </c>
      <c r="AV31" s="104">
        <v>580</v>
      </c>
      <c r="AW31" s="104">
        <v>409</v>
      </c>
      <c r="AX31" s="104">
        <v>1432</v>
      </c>
      <c r="AY31" s="104">
        <v>4997</v>
      </c>
      <c r="AZ31" s="104">
        <v>6736</v>
      </c>
      <c r="BA31" s="104">
        <v>4941</v>
      </c>
      <c r="BB31" s="104">
        <v>1240</v>
      </c>
      <c r="BC31" s="104">
        <v>910</v>
      </c>
      <c r="BD31" s="100">
        <f t="shared" si="0"/>
        <v>138</v>
      </c>
      <c r="BE31" s="104">
        <v>1187</v>
      </c>
      <c r="BF31" s="104">
        <v>967</v>
      </c>
      <c r="BG31" s="104">
        <v>1048</v>
      </c>
      <c r="BH31" s="104">
        <v>1146</v>
      </c>
      <c r="BI31" s="104">
        <v>992</v>
      </c>
      <c r="BJ31" s="104">
        <v>723</v>
      </c>
      <c r="BK31" s="100">
        <v>526</v>
      </c>
      <c r="BL31" s="100">
        <v>316</v>
      </c>
      <c r="BM31" s="100">
        <v>316</v>
      </c>
    </row>
    <row r="32" spans="1:65" ht="13.5" customHeight="1">
      <c r="A32" s="111" t="s">
        <v>39</v>
      </c>
      <c r="B32" s="104" t="s">
        <v>306</v>
      </c>
      <c r="C32" s="104" t="s">
        <v>306</v>
      </c>
      <c r="D32" s="104" t="s">
        <v>306</v>
      </c>
      <c r="E32" s="104" t="s">
        <v>306</v>
      </c>
      <c r="F32" s="104" t="s">
        <v>306</v>
      </c>
      <c r="G32" s="104" t="s">
        <v>306</v>
      </c>
      <c r="H32" s="104" t="s">
        <v>306</v>
      </c>
      <c r="I32" s="104" t="s">
        <v>306</v>
      </c>
      <c r="J32" s="104" t="s">
        <v>306</v>
      </c>
      <c r="K32" s="104" t="s">
        <v>306</v>
      </c>
      <c r="L32" s="104" t="s">
        <v>306</v>
      </c>
      <c r="M32" s="104" t="s">
        <v>306</v>
      </c>
      <c r="N32" s="104" t="s">
        <v>306</v>
      </c>
      <c r="O32" s="104">
        <v>33</v>
      </c>
      <c r="P32" s="104">
        <v>65</v>
      </c>
      <c r="Q32" s="104">
        <v>32</v>
      </c>
      <c r="R32" s="104">
        <v>123</v>
      </c>
      <c r="S32" s="104">
        <v>897</v>
      </c>
      <c r="T32" s="104">
        <v>1021</v>
      </c>
      <c r="U32" s="104">
        <v>342</v>
      </c>
      <c r="V32" s="104">
        <v>3280</v>
      </c>
      <c r="W32" s="104">
        <v>3877</v>
      </c>
      <c r="X32" s="104">
        <v>1855</v>
      </c>
      <c r="Y32" s="104">
        <v>2518</v>
      </c>
      <c r="Z32" s="104">
        <v>1838</v>
      </c>
      <c r="AA32" s="104">
        <v>597</v>
      </c>
      <c r="AB32" s="104">
        <v>788</v>
      </c>
      <c r="AC32" s="104">
        <v>568</v>
      </c>
      <c r="AD32" s="104">
        <v>621</v>
      </c>
      <c r="AE32" s="104">
        <v>442</v>
      </c>
      <c r="AF32" s="104">
        <v>-235</v>
      </c>
      <c r="AG32" s="104">
        <v>319</v>
      </c>
      <c r="AH32" s="104">
        <v>336</v>
      </c>
      <c r="AI32" s="104">
        <v>275</v>
      </c>
      <c r="AJ32" s="104">
        <v>223</v>
      </c>
      <c r="AK32" s="104">
        <v>141</v>
      </c>
      <c r="AL32" s="104">
        <v>23</v>
      </c>
      <c r="AM32" s="104">
        <v>233</v>
      </c>
      <c r="AN32" s="104">
        <v>225</v>
      </c>
      <c r="AO32" s="104">
        <v>162</v>
      </c>
      <c r="AP32" s="104">
        <v>159</v>
      </c>
      <c r="AQ32" s="104">
        <v>169</v>
      </c>
      <c r="AR32" s="104">
        <v>182</v>
      </c>
      <c r="AS32" s="104">
        <v>158</v>
      </c>
      <c r="AT32" s="104">
        <v>162</v>
      </c>
      <c r="AU32" s="104">
        <v>-441</v>
      </c>
      <c r="AV32" s="104">
        <v>195</v>
      </c>
      <c r="AW32" s="104">
        <v>179</v>
      </c>
      <c r="AX32" s="104">
        <v>754</v>
      </c>
      <c r="AY32" s="104">
        <v>199</v>
      </c>
      <c r="AZ32" s="104">
        <v>-3263</v>
      </c>
      <c r="BA32" s="104">
        <v>375</v>
      </c>
      <c r="BB32" s="104">
        <v>217</v>
      </c>
      <c r="BC32" s="104">
        <v>-140</v>
      </c>
      <c r="BD32" s="100">
        <f t="shared" si="0"/>
        <v>-396</v>
      </c>
      <c r="BE32" s="104">
        <v>449</v>
      </c>
      <c r="BF32" s="104">
        <v>234</v>
      </c>
      <c r="BG32" s="104">
        <v>-536</v>
      </c>
      <c r="BH32" s="104">
        <v>-366</v>
      </c>
      <c r="BI32" s="104">
        <v>-527</v>
      </c>
      <c r="BJ32" s="104">
        <v>-189</v>
      </c>
      <c r="BK32" s="100">
        <v>165</v>
      </c>
      <c r="BL32" s="100">
        <v>75</v>
      </c>
      <c r="BM32" s="100">
        <v>-911</v>
      </c>
    </row>
    <row r="33" spans="1:65" ht="13.5" customHeight="1">
      <c r="A33" s="111" t="s">
        <v>40</v>
      </c>
      <c r="B33" s="104">
        <v>71</v>
      </c>
      <c r="C33" s="104">
        <v>80</v>
      </c>
      <c r="D33" s="104">
        <v>87</v>
      </c>
      <c r="E33" s="104">
        <v>97</v>
      </c>
      <c r="F33" s="104">
        <v>101</v>
      </c>
      <c r="G33" s="104">
        <v>109</v>
      </c>
      <c r="H33" s="104">
        <v>118</v>
      </c>
      <c r="I33" s="104">
        <v>122</v>
      </c>
      <c r="J33" s="104">
        <v>142</v>
      </c>
      <c r="K33" s="104">
        <v>155</v>
      </c>
      <c r="L33" s="104">
        <v>207</v>
      </c>
      <c r="M33" s="104">
        <v>231</v>
      </c>
      <c r="N33" s="104">
        <v>331</v>
      </c>
      <c r="O33" s="104">
        <v>389</v>
      </c>
      <c r="P33" s="104">
        <v>558</v>
      </c>
      <c r="Q33" s="104">
        <v>146</v>
      </c>
      <c r="R33" s="104">
        <v>664</v>
      </c>
      <c r="S33" s="104">
        <v>798</v>
      </c>
      <c r="T33" s="104">
        <v>742</v>
      </c>
      <c r="U33" s="104">
        <v>877</v>
      </c>
      <c r="V33" s="104">
        <v>954</v>
      </c>
      <c r="W33" s="104">
        <v>871</v>
      </c>
      <c r="X33" s="104">
        <v>878</v>
      </c>
      <c r="Y33" s="104">
        <v>773</v>
      </c>
      <c r="Z33" s="104">
        <v>664</v>
      </c>
      <c r="AA33" s="104">
        <v>739</v>
      </c>
      <c r="AB33" s="104">
        <v>684</v>
      </c>
      <c r="AC33" s="104">
        <v>640</v>
      </c>
      <c r="AD33" s="104">
        <v>521</v>
      </c>
      <c r="AE33" s="104">
        <v>558</v>
      </c>
      <c r="AF33" s="104">
        <v>340</v>
      </c>
      <c r="AG33" s="104">
        <v>486</v>
      </c>
      <c r="AH33" s="104">
        <v>176</v>
      </c>
      <c r="AI33" s="104">
        <v>462</v>
      </c>
      <c r="AJ33" s="104">
        <v>458</v>
      </c>
      <c r="AK33" s="104">
        <v>425</v>
      </c>
      <c r="AL33" s="104">
        <v>254</v>
      </c>
      <c r="AM33" s="104">
        <v>235</v>
      </c>
      <c r="AN33" s="104">
        <v>218</v>
      </c>
      <c r="AO33" s="104">
        <v>229</v>
      </c>
      <c r="AP33" s="104">
        <v>235</v>
      </c>
      <c r="AQ33" s="104">
        <v>231</v>
      </c>
      <c r="AR33" s="104">
        <v>247</v>
      </c>
      <c r="AS33" s="104">
        <v>305</v>
      </c>
      <c r="AT33" s="104">
        <v>324</v>
      </c>
      <c r="AU33" s="104">
        <v>245</v>
      </c>
      <c r="AV33" s="104">
        <v>356</v>
      </c>
      <c r="AW33" s="104">
        <v>456</v>
      </c>
      <c r="AX33" s="104">
        <v>518</v>
      </c>
      <c r="AY33" s="104">
        <v>621</v>
      </c>
      <c r="AZ33" s="104">
        <v>617</v>
      </c>
      <c r="BA33" s="104">
        <v>525</v>
      </c>
      <c r="BB33" s="104">
        <v>547</v>
      </c>
      <c r="BC33" s="104">
        <v>444</v>
      </c>
      <c r="BD33" s="100">
        <f t="shared" si="0"/>
        <v>73</v>
      </c>
      <c r="BE33" s="104">
        <v>495</v>
      </c>
      <c r="BF33" s="104">
        <v>499</v>
      </c>
      <c r="BG33" s="104">
        <v>517</v>
      </c>
      <c r="BH33" s="104">
        <v>650</v>
      </c>
      <c r="BI33" s="104">
        <v>745</v>
      </c>
      <c r="BJ33" s="104">
        <v>641</v>
      </c>
      <c r="BK33" s="100">
        <v>546</v>
      </c>
      <c r="BL33" s="100">
        <v>546</v>
      </c>
      <c r="BM33" s="100">
        <v>546</v>
      </c>
    </row>
    <row r="34" spans="1:65" ht="13.5" customHeight="1">
      <c r="A34" s="111" t="s">
        <v>41</v>
      </c>
      <c r="B34" s="105">
        <v>604</v>
      </c>
      <c r="C34" s="105">
        <v>530</v>
      </c>
      <c r="D34" s="105">
        <v>572</v>
      </c>
      <c r="E34" s="105">
        <v>699</v>
      </c>
      <c r="F34" s="105">
        <v>612</v>
      </c>
      <c r="G34" s="105">
        <v>782</v>
      </c>
      <c r="H34" s="105">
        <v>1037</v>
      </c>
      <c r="I34" s="105">
        <v>1010</v>
      </c>
      <c r="J34" s="105">
        <v>997</v>
      </c>
      <c r="K34" s="105">
        <v>1035</v>
      </c>
      <c r="L34" s="105">
        <v>1296</v>
      </c>
      <c r="M34" s="105">
        <v>1237</v>
      </c>
      <c r="N34" s="105">
        <v>1303</v>
      </c>
      <c r="O34" s="105">
        <v>2916</v>
      </c>
      <c r="P34" s="105">
        <v>4204</v>
      </c>
      <c r="Q34" s="105">
        <v>1129</v>
      </c>
      <c r="R34" s="105">
        <v>5770</v>
      </c>
      <c r="S34" s="105">
        <v>7991</v>
      </c>
      <c r="T34" s="105">
        <v>9179</v>
      </c>
      <c r="U34" s="105">
        <v>10156</v>
      </c>
      <c r="V34" s="105">
        <v>15166</v>
      </c>
      <c r="W34" s="105">
        <v>13527</v>
      </c>
      <c r="X34" s="105">
        <v>9353</v>
      </c>
      <c r="Y34" s="105">
        <v>7073</v>
      </c>
      <c r="Z34" s="105">
        <v>5608</v>
      </c>
      <c r="AA34" s="105">
        <v>4690</v>
      </c>
      <c r="AB34" s="105">
        <v>4072</v>
      </c>
      <c r="AC34" s="105">
        <v>2296</v>
      </c>
      <c r="AD34" s="105">
        <v>2705</v>
      </c>
      <c r="AE34" s="105">
        <v>3341</v>
      </c>
      <c r="AF34" s="105">
        <v>2436</v>
      </c>
      <c r="AG34" s="105">
        <v>4499</v>
      </c>
      <c r="AH34" s="105">
        <v>4319</v>
      </c>
      <c r="AI34" s="105">
        <v>5218</v>
      </c>
      <c r="AJ34" s="105">
        <v>4936</v>
      </c>
      <c r="AK34" s="105">
        <v>2839</v>
      </c>
      <c r="AL34" s="105">
        <v>1475</v>
      </c>
      <c r="AM34" s="105">
        <v>1270</v>
      </c>
      <c r="AN34" s="105">
        <v>911</v>
      </c>
      <c r="AO34" s="105">
        <v>-761</v>
      </c>
      <c r="AP34" s="105">
        <v>9</v>
      </c>
      <c r="AQ34" s="105">
        <v>475</v>
      </c>
      <c r="AR34" s="105">
        <v>-725</v>
      </c>
      <c r="AS34" s="105">
        <v>-147</v>
      </c>
      <c r="AT34" s="105">
        <v>440</v>
      </c>
      <c r="AU34" s="105">
        <v>785</v>
      </c>
      <c r="AV34" s="105">
        <v>-852</v>
      </c>
      <c r="AW34" s="105">
        <v>631</v>
      </c>
      <c r="AX34" s="105">
        <v>4755</v>
      </c>
      <c r="AY34" s="105">
        <v>11618</v>
      </c>
      <c r="AZ34" s="105">
        <v>12174</v>
      </c>
      <c r="BA34" s="105">
        <v>14858</v>
      </c>
      <c r="BB34" s="105">
        <v>11042</v>
      </c>
      <c r="BC34" s="105">
        <v>5270</v>
      </c>
      <c r="BD34" s="100">
        <f t="shared" si="0"/>
        <v>-1414</v>
      </c>
      <c r="BE34" s="105">
        <v>6838</v>
      </c>
      <c r="BF34" s="105">
        <v>3719</v>
      </c>
      <c r="BG34" s="105">
        <v>3856</v>
      </c>
      <c r="BH34" s="105">
        <v>3960</v>
      </c>
      <c r="BI34" s="105">
        <v>3223</v>
      </c>
      <c r="BJ34" s="105">
        <v>-4189</v>
      </c>
      <c r="BK34" s="103">
        <v>1163</v>
      </c>
      <c r="BL34" s="103">
        <v>473</v>
      </c>
      <c r="BM34" s="103">
        <v>-494</v>
      </c>
    </row>
    <row r="35" spans="1:65" ht="13.5" customHeight="1">
      <c r="A35" s="118" t="s">
        <v>42</v>
      </c>
      <c r="B35" s="119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0">
        <f t="shared" si="0"/>
        <v>0</v>
      </c>
      <c r="BE35" s="102"/>
      <c r="BF35" s="102"/>
      <c r="BG35" s="102"/>
      <c r="BH35" s="102"/>
      <c r="BI35" s="102"/>
      <c r="BJ35" s="102"/>
      <c r="BL35" s="108"/>
      <c r="BM35" s="108"/>
    </row>
    <row r="36" spans="1:65" ht="13.5" customHeight="1">
      <c r="A36" s="111" t="s">
        <v>43</v>
      </c>
      <c r="B36" s="104">
        <v>1290</v>
      </c>
      <c r="C36" s="104">
        <v>1448</v>
      </c>
      <c r="D36" s="104">
        <v>1461</v>
      </c>
      <c r="E36" s="104">
        <v>1546</v>
      </c>
      <c r="F36" s="104">
        <v>1704</v>
      </c>
      <c r="G36" s="104">
        <v>1685</v>
      </c>
      <c r="H36" s="104">
        <v>1644</v>
      </c>
      <c r="I36" s="104">
        <v>1591</v>
      </c>
      <c r="J36" s="104">
        <v>1514</v>
      </c>
      <c r="K36" s="104">
        <v>1768</v>
      </c>
      <c r="L36" s="104">
        <v>1948</v>
      </c>
      <c r="M36" s="104">
        <v>2221</v>
      </c>
      <c r="N36" s="104">
        <v>2200</v>
      </c>
      <c r="O36" s="104">
        <v>2608</v>
      </c>
      <c r="P36" s="104">
        <v>2742</v>
      </c>
      <c r="Q36" s="104">
        <v>805</v>
      </c>
      <c r="R36" s="104">
        <v>3213</v>
      </c>
      <c r="S36" s="104">
        <v>3431</v>
      </c>
      <c r="T36" s="104">
        <v>3853</v>
      </c>
      <c r="U36" s="104">
        <v>4223</v>
      </c>
      <c r="V36" s="104">
        <v>4132</v>
      </c>
      <c r="W36" s="104">
        <v>3948</v>
      </c>
      <c r="X36" s="104">
        <v>3904</v>
      </c>
      <c r="Y36" s="104">
        <v>4070</v>
      </c>
      <c r="Z36" s="104">
        <v>4122</v>
      </c>
      <c r="AA36" s="104">
        <v>4041</v>
      </c>
      <c r="AB36" s="104">
        <v>3783</v>
      </c>
      <c r="AC36" s="104">
        <v>4034</v>
      </c>
      <c r="AD36" s="104">
        <v>4271</v>
      </c>
      <c r="AE36" s="104">
        <v>4401</v>
      </c>
      <c r="AF36" s="104">
        <v>4366</v>
      </c>
      <c r="AG36" s="104">
        <v>4559</v>
      </c>
      <c r="AH36" s="104">
        <v>4258</v>
      </c>
      <c r="AI36" s="104">
        <v>4488</v>
      </c>
      <c r="AJ36" s="104">
        <v>4625</v>
      </c>
      <c r="AK36" s="104">
        <v>4536</v>
      </c>
      <c r="AL36" s="104">
        <v>4411</v>
      </c>
      <c r="AM36" s="104">
        <v>4647</v>
      </c>
      <c r="AN36" s="104">
        <v>4725</v>
      </c>
      <c r="AO36" s="104">
        <v>5078</v>
      </c>
      <c r="AP36" s="104">
        <v>5237</v>
      </c>
      <c r="AQ36" s="104">
        <v>5570</v>
      </c>
      <c r="AR36" s="104">
        <v>5492</v>
      </c>
      <c r="AS36" s="104">
        <v>5571</v>
      </c>
      <c r="AT36" s="104">
        <v>5726</v>
      </c>
      <c r="AU36" s="104">
        <v>8030</v>
      </c>
      <c r="AV36" s="104">
        <v>5104</v>
      </c>
      <c r="AW36" s="104">
        <v>6074</v>
      </c>
      <c r="AX36" s="104">
        <v>8068</v>
      </c>
      <c r="AY36" s="104">
        <v>11662</v>
      </c>
      <c r="AZ36" s="104">
        <v>11621</v>
      </c>
      <c r="BA36" s="104">
        <v>9178</v>
      </c>
      <c r="BB36" s="104">
        <v>7675</v>
      </c>
      <c r="BC36" s="104">
        <v>7912</v>
      </c>
      <c r="BD36" s="100">
        <f t="shared" si="0"/>
        <v>-385</v>
      </c>
      <c r="BE36" s="104">
        <v>7760</v>
      </c>
      <c r="BF36" s="104">
        <v>7379</v>
      </c>
      <c r="BG36" s="104">
        <v>7527</v>
      </c>
      <c r="BH36" s="104">
        <v>8470</v>
      </c>
      <c r="BI36" s="104">
        <v>8332</v>
      </c>
      <c r="BJ36" s="104">
        <v>8212</v>
      </c>
      <c r="BK36" s="100">
        <v>7571</v>
      </c>
      <c r="BL36" s="100">
        <v>7452</v>
      </c>
      <c r="BM36" s="100">
        <v>7350</v>
      </c>
    </row>
    <row r="37" spans="1:65" ht="13.5" customHeight="1">
      <c r="A37" s="111" t="s">
        <v>44</v>
      </c>
      <c r="B37" s="104">
        <v>376</v>
      </c>
      <c r="C37" s="104">
        <v>357</v>
      </c>
      <c r="D37" s="104">
        <v>364</v>
      </c>
      <c r="E37" s="104">
        <v>384</v>
      </c>
      <c r="F37" s="104">
        <v>351</v>
      </c>
      <c r="G37" s="104">
        <v>417</v>
      </c>
      <c r="H37" s="104">
        <v>457</v>
      </c>
      <c r="I37" s="104">
        <v>323</v>
      </c>
      <c r="J37" s="104">
        <v>436</v>
      </c>
      <c r="K37" s="104">
        <v>553</v>
      </c>
      <c r="L37" s="104">
        <v>522</v>
      </c>
      <c r="M37" s="104">
        <v>403</v>
      </c>
      <c r="N37" s="104">
        <v>243</v>
      </c>
      <c r="O37" s="104">
        <v>761</v>
      </c>
      <c r="P37" s="104">
        <v>744</v>
      </c>
      <c r="Q37" s="104">
        <v>193</v>
      </c>
      <c r="R37" s="104">
        <v>736</v>
      </c>
      <c r="S37" s="104">
        <v>1229</v>
      </c>
      <c r="T37" s="104">
        <v>1070</v>
      </c>
      <c r="U37" s="104">
        <v>1348</v>
      </c>
      <c r="V37" s="104">
        <v>1490</v>
      </c>
      <c r="W37" s="104">
        <v>1365</v>
      </c>
      <c r="X37" s="104">
        <v>1787</v>
      </c>
      <c r="Y37" s="104">
        <v>1615</v>
      </c>
      <c r="Z37" s="104">
        <v>1860</v>
      </c>
      <c r="AA37" s="104">
        <v>1749</v>
      </c>
      <c r="AB37" s="104">
        <v>1822</v>
      </c>
      <c r="AC37" s="104">
        <v>2589</v>
      </c>
      <c r="AD37" s="104">
        <v>3792</v>
      </c>
      <c r="AE37" s="104">
        <v>4030</v>
      </c>
      <c r="AF37" s="104">
        <v>4646</v>
      </c>
      <c r="AG37" s="104">
        <v>5268</v>
      </c>
      <c r="AH37" s="104">
        <v>5498</v>
      </c>
      <c r="AI37" s="104">
        <v>5789</v>
      </c>
      <c r="AJ37" s="104">
        <v>5958</v>
      </c>
      <c r="AK37" s="104">
        <v>5980</v>
      </c>
      <c r="AL37" s="104">
        <v>5669</v>
      </c>
      <c r="AM37" s="104">
        <v>6204</v>
      </c>
      <c r="AN37" s="104">
        <v>6367</v>
      </c>
      <c r="AO37" s="104">
        <v>6762</v>
      </c>
      <c r="AP37" s="104">
        <v>7109</v>
      </c>
      <c r="AQ37" s="104">
        <v>9797</v>
      </c>
      <c r="AR37" s="104">
        <v>9739</v>
      </c>
      <c r="AS37" s="104">
        <v>9758</v>
      </c>
      <c r="AT37" s="104">
        <v>6226</v>
      </c>
      <c r="AU37" s="104">
        <v>7813</v>
      </c>
      <c r="AV37" s="104">
        <v>9646</v>
      </c>
      <c r="AW37" s="104">
        <v>8718</v>
      </c>
      <c r="AX37" s="104">
        <v>9813</v>
      </c>
      <c r="AY37" s="104">
        <v>10783</v>
      </c>
      <c r="AZ37" s="104">
        <v>11955</v>
      </c>
      <c r="BA37" s="104">
        <v>11101</v>
      </c>
      <c r="BB37" s="104">
        <v>10723</v>
      </c>
      <c r="BC37" s="104">
        <v>9707</v>
      </c>
      <c r="BD37" s="100">
        <f t="shared" si="0"/>
        <v>2537</v>
      </c>
      <c r="BE37" s="104">
        <v>10519</v>
      </c>
      <c r="BF37" s="104">
        <v>12305</v>
      </c>
      <c r="BG37" s="104">
        <v>12244</v>
      </c>
      <c r="BH37" s="104">
        <v>11504</v>
      </c>
      <c r="BI37" s="104">
        <v>12930</v>
      </c>
      <c r="BJ37" s="104">
        <v>13618</v>
      </c>
      <c r="BK37" s="100">
        <v>12856</v>
      </c>
      <c r="BL37" s="100">
        <v>11444</v>
      </c>
      <c r="BM37" s="100">
        <v>11483</v>
      </c>
    </row>
    <row r="38" spans="1:65" ht="13.5" customHeight="1">
      <c r="A38" s="111" t="s">
        <v>45</v>
      </c>
      <c r="B38" s="104">
        <v>123</v>
      </c>
      <c r="C38" s="104">
        <v>148</v>
      </c>
      <c r="D38" s="104">
        <v>167</v>
      </c>
      <c r="E38" s="104">
        <v>175</v>
      </c>
      <c r="F38" s="104">
        <v>189</v>
      </c>
      <c r="G38" s="104">
        <v>222</v>
      </c>
      <c r="H38" s="104">
        <v>269</v>
      </c>
      <c r="I38" s="104">
        <v>315</v>
      </c>
      <c r="J38" s="104">
        <v>303</v>
      </c>
      <c r="K38" s="104">
        <v>397</v>
      </c>
      <c r="L38" s="104">
        <v>439</v>
      </c>
      <c r="M38" s="104">
        <v>464</v>
      </c>
      <c r="N38" s="104">
        <v>551</v>
      </c>
      <c r="O38" s="104">
        <v>696</v>
      </c>
      <c r="P38" s="104">
        <v>739</v>
      </c>
      <c r="Q38" s="104">
        <v>207</v>
      </c>
      <c r="R38" s="104">
        <v>838</v>
      </c>
      <c r="S38" s="104">
        <v>1207</v>
      </c>
      <c r="T38" s="104">
        <v>1239</v>
      </c>
      <c r="U38" s="104">
        <v>1372</v>
      </c>
      <c r="V38" s="104">
        <v>1297</v>
      </c>
      <c r="W38" s="104">
        <v>1154</v>
      </c>
      <c r="X38" s="104">
        <v>1170</v>
      </c>
      <c r="Y38" s="104">
        <v>1263</v>
      </c>
      <c r="Z38" s="104">
        <v>1230</v>
      </c>
      <c r="AA38" s="104">
        <v>1141</v>
      </c>
      <c r="AB38" s="104">
        <v>1206</v>
      </c>
      <c r="AC38" s="104">
        <v>1268</v>
      </c>
      <c r="AD38" s="104">
        <v>1336</v>
      </c>
      <c r="AE38" s="104">
        <v>1388</v>
      </c>
      <c r="AF38" s="104">
        <v>1531</v>
      </c>
      <c r="AG38" s="104">
        <v>1681</v>
      </c>
      <c r="AH38" s="104">
        <v>1890</v>
      </c>
      <c r="AI38" s="104">
        <v>1871</v>
      </c>
      <c r="AJ38" s="104">
        <v>1998</v>
      </c>
      <c r="AK38" s="104">
        <v>1933</v>
      </c>
      <c r="AL38" s="104">
        <v>2029</v>
      </c>
      <c r="AM38" s="104">
        <v>2092</v>
      </c>
      <c r="AN38" s="104">
        <v>2657</v>
      </c>
      <c r="AO38" s="104">
        <v>2540</v>
      </c>
      <c r="AP38" s="104">
        <v>2311</v>
      </c>
      <c r="AQ38" s="104">
        <v>2735</v>
      </c>
      <c r="AR38" s="104">
        <v>2843</v>
      </c>
      <c r="AS38" s="104">
        <v>2944</v>
      </c>
      <c r="AT38" s="104">
        <v>2990</v>
      </c>
      <c r="AU38" s="104">
        <v>3042</v>
      </c>
      <c r="AV38" s="104">
        <v>2956</v>
      </c>
      <c r="AW38" s="104">
        <v>3208</v>
      </c>
      <c r="AX38" s="104">
        <v>3550</v>
      </c>
      <c r="AY38" s="104">
        <v>3911</v>
      </c>
      <c r="AZ38" s="104">
        <v>4157</v>
      </c>
      <c r="BA38" s="104">
        <v>3752</v>
      </c>
      <c r="BB38" s="104">
        <v>3506</v>
      </c>
      <c r="BC38" s="104">
        <v>3362</v>
      </c>
      <c r="BD38" s="100">
        <f t="shared" si="0"/>
        <v>512</v>
      </c>
      <c r="BE38" s="104">
        <v>3501</v>
      </c>
      <c r="BF38" s="104">
        <v>3688</v>
      </c>
      <c r="BG38" s="104">
        <v>3874</v>
      </c>
      <c r="BH38" s="104">
        <v>4120</v>
      </c>
      <c r="BI38" s="104">
        <v>4396</v>
      </c>
      <c r="BJ38" s="104">
        <v>4385</v>
      </c>
      <c r="BK38" s="100">
        <v>4298</v>
      </c>
      <c r="BL38" s="100">
        <v>4243</v>
      </c>
      <c r="BM38" s="100">
        <v>4226</v>
      </c>
    </row>
    <row r="39" spans="1:65" ht="13.5" customHeight="1">
      <c r="A39" s="111" t="s">
        <v>46</v>
      </c>
      <c r="B39" s="104">
        <v>70</v>
      </c>
      <c r="C39" s="104">
        <v>87</v>
      </c>
      <c r="D39" s="104">
        <v>117</v>
      </c>
      <c r="E39" s="104">
        <v>134</v>
      </c>
      <c r="F39" s="104">
        <v>158</v>
      </c>
      <c r="G39" s="104">
        <v>190</v>
      </c>
      <c r="H39" s="104">
        <v>249</v>
      </c>
      <c r="I39" s="104">
        <v>303</v>
      </c>
      <c r="J39" s="104">
        <v>384</v>
      </c>
      <c r="K39" s="104">
        <v>702</v>
      </c>
      <c r="L39" s="104">
        <v>764</v>
      </c>
      <c r="M39" s="104">
        <v>1122</v>
      </c>
      <c r="N39" s="104">
        <v>2035</v>
      </c>
      <c r="O39" s="104">
        <v>2523</v>
      </c>
      <c r="P39" s="104">
        <v>3067</v>
      </c>
      <c r="Q39" s="104">
        <v>1091</v>
      </c>
      <c r="R39" s="104">
        <v>4279</v>
      </c>
      <c r="S39" s="104">
        <v>3965</v>
      </c>
      <c r="T39" s="104">
        <v>4707</v>
      </c>
      <c r="U39" s="104">
        <v>5510</v>
      </c>
      <c r="V39" s="104">
        <v>5170</v>
      </c>
      <c r="W39" s="104">
        <v>5012</v>
      </c>
      <c r="X39" s="104">
        <v>4263</v>
      </c>
      <c r="Y39" s="104">
        <v>4044</v>
      </c>
      <c r="Z39" s="104">
        <v>4465</v>
      </c>
      <c r="AA39" s="104">
        <v>4831</v>
      </c>
      <c r="AB39" s="104">
        <v>4869</v>
      </c>
      <c r="AC39" s="104">
        <v>4832</v>
      </c>
      <c r="AD39" s="104">
        <v>4878</v>
      </c>
      <c r="AE39" s="104">
        <v>5156</v>
      </c>
      <c r="AF39" s="104">
        <v>5854</v>
      </c>
      <c r="AG39" s="104">
        <v>6073</v>
      </c>
      <c r="AH39" s="104">
        <v>6066</v>
      </c>
      <c r="AI39" s="104">
        <v>6042</v>
      </c>
      <c r="AJ39" s="104">
        <v>6502</v>
      </c>
      <c r="AK39" s="104">
        <v>6180</v>
      </c>
      <c r="AL39" s="104">
        <v>6284</v>
      </c>
      <c r="AM39" s="104">
        <v>6417</v>
      </c>
      <c r="AN39" s="104">
        <v>6891</v>
      </c>
      <c r="AO39" s="104">
        <v>7395</v>
      </c>
      <c r="AP39" s="104">
        <v>7502</v>
      </c>
      <c r="AQ39" s="104">
        <v>7602</v>
      </c>
      <c r="AR39" s="104">
        <v>8201</v>
      </c>
      <c r="AS39" s="104">
        <v>8473</v>
      </c>
      <c r="AT39" s="104">
        <v>8065</v>
      </c>
      <c r="AU39" s="104">
        <v>8565</v>
      </c>
      <c r="AV39" s="104">
        <v>8410</v>
      </c>
      <c r="AW39" s="104">
        <v>8079</v>
      </c>
      <c r="AX39" s="104">
        <v>8270</v>
      </c>
      <c r="AY39" s="104">
        <v>10841</v>
      </c>
      <c r="AZ39" s="104">
        <v>10946</v>
      </c>
      <c r="BA39" s="104">
        <v>10813</v>
      </c>
      <c r="BB39" s="104">
        <v>9624</v>
      </c>
      <c r="BC39" s="104">
        <v>8634</v>
      </c>
      <c r="BD39" s="100">
        <f t="shared" si="0"/>
        <v>-545</v>
      </c>
      <c r="BE39" s="104">
        <v>7241</v>
      </c>
      <c r="BF39" s="104">
        <v>8619</v>
      </c>
      <c r="BG39" s="104">
        <v>8089</v>
      </c>
      <c r="BH39" s="104">
        <v>7973</v>
      </c>
      <c r="BI39" s="104">
        <v>5671</v>
      </c>
      <c r="BJ39" s="104">
        <v>5703</v>
      </c>
      <c r="BK39" s="100">
        <v>5615</v>
      </c>
      <c r="BL39" s="100">
        <v>5579</v>
      </c>
      <c r="BM39" s="100">
        <v>5635</v>
      </c>
    </row>
    <row r="40" spans="1:65" ht="13.5" customHeight="1">
      <c r="A40" s="111" t="s">
        <v>47</v>
      </c>
      <c r="B40" s="104">
        <v>186</v>
      </c>
      <c r="C40" s="104">
        <v>212</v>
      </c>
      <c r="D40" s="104">
        <v>255</v>
      </c>
      <c r="E40" s="104">
        <v>292</v>
      </c>
      <c r="F40" s="104">
        <v>317</v>
      </c>
      <c r="G40" s="104">
        <v>354</v>
      </c>
      <c r="H40" s="104">
        <v>370</v>
      </c>
      <c r="I40" s="104">
        <v>368</v>
      </c>
      <c r="J40" s="104">
        <v>428</v>
      </c>
      <c r="K40" s="104">
        <v>495</v>
      </c>
      <c r="L40" s="104">
        <v>567</v>
      </c>
      <c r="M40" s="104">
        <v>565</v>
      </c>
      <c r="N40" s="104">
        <v>668</v>
      </c>
      <c r="O40" s="104">
        <v>757</v>
      </c>
      <c r="P40" s="104">
        <v>891</v>
      </c>
      <c r="Q40" s="104">
        <v>228</v>
      </c>
      <c r="R40" s="104">
        <v>966</v>
      </c>
      <c r="S40" s="104">
        <v>1151</v>
      </c>
      <c r="T40" s="104">
        <v>1266</v>
      </c>
      <c r="U40" s="104">
        <v>1405</v>
      </c>
      <c r="V40" s="104">
        <v>1478</v>
      </c>
      <c r="W40" s="104">
        <v>1519</v>
      </c>
      <c r="X40" s="104">
        <v>1548</v>
      </c>
      <c r="Y40" s="104">
        <v>1595</v>
      </c>
      <c r="Z40" s="104">
        <v>1668</v>
      </c>
      <c r="AA40" s="104">
        <v>1866</v>
      </c>
      <c r="AB40" s="104">
        <v>1675</v>
      </c>
      <c r="AC40" s="104">
        <v>1878</v>
      </c>
      <c r="AD40" s="104">
        <v>1890</v>
      </c>
      <c r="AE40" s="104">
        <v>2080</v>
      </c>
      <c r="AF40" s="104">
        <v>2148</v>
      </c>
      <c r="AG40" s="104">
        <v>2420</v>
      </c>
      <c r="AH40" s="104">
        <v>2512</v>
      </c>
      <c r="AI40" s="104">
        <v>2811</v>
      </c>
      <c r="AJ40" s="104">
        <v>2806</v>
      </c>
      <c r="AK40" s="104">
        <v>2874</v>
      </c>
      <c r="AL40" s="104">
        <v>2808</v>
      </c>
      <c r="AM40" s="104">
        <v>2918</v>
      </c>
      <c r="AN40" s="104">
        <v>3303</v>
      </c>
      <c r="AO40" s="104">
        <v>3228</v>
      </c>
      <c r="AP40" s="104">
        <v>3373</v>
      </c>
      <c r="AQ40" s="104">
        <v>3722</v>
      </c>
      <c r="AR40" s="104">
        <v>3392</v>
      </c>
      <c r="AS40" s="104">
        <v>3948</v>
      </c>
      <c r="AT40" s="104">
        <v>4976</v>
      </c>
      <c r="AU40" s="104">
        <v>5575</v>
      </c>
      <c r="AV40" s="104">
        <v>5605</v>
      </c>
      <c r="AW40" s="104">
        <v>5741</v>
      </c>
      <c r="AX40" s="104">
        <v>5872</v>
      </c>
      <c r="AY40" s="104">
        <v>6470</v>
      </c>
      <c r="AZ40" s="104">
        <v>6794</v>
      </c>
      <c r="BA40" s="104">
        <v>6787</v>
      </c>
      <c r="BB40" s="104">
        <v>6617</v>
      </c>
      <c r="BC40" s="104">
        <v>6556</v>
      </c>
      <c r="BD40" s="100">
        <f t="shared" si="0"/>
        <v>-394</v>
      </c>
      <c r="BE40" s="104">
        <v>7013</v>
      </c>
      <c r="BF40" s="104">
        <v>7091</v>
      </c>
      <c r="BG40" s="104">
        <v>6162</v>
      </c>
      <c r="BH40" s="104">
        <v>8333</v>
      </c>
      <c r="BI40" s="104">
        <v>6929</v>
      </c>
      <c r="BJ40" s="104">
        <v>6512</v>
      </c>
      <c r="BK40" s="100">
        <v>6318</v>
      </c>
      <c r="BL40" s="100">
        <v>6241</v>
      </c>
      <c r="BM40" s="100">
        <v>6190</v>
      </c>
    </row>
    <row r="41" spans="1:65" ht="13.5" customHeight="1">
      <c r="A41" s="111" t="s">
        <v>48</v>
      </c>
      <c r="B41" s="105">
        <v>2044</v>
      </c>
      <c r="C41" s="105">
        <v>2251</v>
      </c>
      <c r="D41" s="105">
        <v>2364</v>
      </c>
      <c r="E41" s="105">
        <v>2531</v>
      </c>
      <c r="F41" s="105">
        <v>2719</v>
      </c>
      <c r="G41" s="105">
        <v>2869</v>
      </c>
      <c r="H41" s="105">
        <v>2988</v>
      </c>
      <c r="I41" s="105">
        <v>2900</v>
      </c>
      <c r="J41" s="105">
        <v>3065</v>
      </c>
      <c r="K41" s="105">
        <v>3915</v>
      </c>
      <c r="L41" s="105">
        <v>4241</v>
      </c>
      <c r="M41" s="105">
        <v>4775</v>
      </c>
      <c r="N41" s="105">
        <v>5697</v>
      </c>
      <c r="O41" s="105">
        <v>7346</v>
      </c>
      <c r="P41" s="105">
        <v>8184</v>
      </c>
      <c r="Q41" s="105">
        <v>2524</v>
      </c>
      <c r="R41" s="105">
        <v>10032</v>
      </c>
      <c r="S41" s="105">
        <v>10983</v>
      </c>
      <c r="T41" s="105">
        <v>12135</v>
      </c>
      <c r="U41" s="105">
        <v>13858</v>
      </c>
      <c r="V41" s="105">
        <v>13568</v>
      </c>
      <c r="W41" s="105">
        <v>12998</v>
      </c>
      <c r="X41" s="105">
        <v>12672</v>
      </c>
      <c r="Y41" s="105">
        <v>12586</v>
      </c>
      <c r="Z41" s="105">
        <v>13345</v>
      </c>
      <c r="AA41" s="105">
        <v>13628</v>
      </c>
      <c r="AB41" s="105">
        <v>13355</v>
      </c>
      <c r="AC41" s="105">
        <v>14601</v>
      </c>
      <c r="AD41" s="105">
        <v>16169</v>
      </c>
      <c r="AE41" s="105">
        <v>17055</v>
      </c>
      <c r="AF41" s="105">
        <v>18544</v>
      </c>
      <c r="AG41" s="105">
        <v>20001</v>
      </c>
      <c r="AH41" s="105">
        <v>20224</v>
      </c>
      <c r="AI41" s="105">
        <v>21000</v>
      </c>
      <c r="AJ41" s="105">
        <v>21889</v>
      </c>
      <c r="AK41" s="105">
        <v>21503</v>
      </c>
      <c r="AL41" s="105">
        <v>21201</v>
      </c>
      <c r="AM41" s="105">
        <v>22278</v>
      </c>
      <c r="AN41" s="105">
        <v>23943</v>
      </c>
      <c r="AO41" s="105">
        <v>25003</v>
      </c>
      <c r="AP41" s="105">
        <v>25532</v>
      </c>
      <c r="AQ41" s="105">
        <v>29426</v>
      </c>
      <c r="AR41" s="105">
        <v>29667</v>
      </c>
      <c r="AS41" s="105">
        <v>30694</v>
      </c>
      <c r="AT41" s="105">
        <v>27983</v>
      </c>
      <c r="AU41" s="105">
        <v>33025</v>
      </c>
      <c r="AV41" s="105">
        <v>31721</v>
      </c>
      <c r="AW41" s="105">
        <v>31820</v>
      </c>
      <c r="AX41" s="105">
        <v>35573</v>
      </c>
      <c r="AY41" s="105">
        <v>43667</v>
      </c>
      <c r="AZ41" s="105">
        <v>45473</v>
      </c>
      <c r="BA41" s="105">
        <v>41631</v>
      </c>
      <c r="BB41" s="105">
        <v>38145</v>
      </c>
      <c r="BC41" s="105">
        <v>36171</v>
      </c>
      <c r="BD41" s="100">
        <f t="shared" si="0"/>
        <v>1725</v>
      </c>
      <c r="BE41" s="105">
        <v>36034</v>
      </c>
      <c r="BF41" s="105">
        <v>39082</v>
      </c>
      <c r="BG41" s="105">
        <v>37896</v>
      </c>
      <c r="BH41" s="105">
        <v>40400</v>
      </c>
      <c r="BI41" s="105">
        <v>38258</v>
      </c>
      <c r="BJ41" s="105">
        <v>38430</v>
      </c>
      <c r="BK41" s="103">
        <v>36658</v>
      </c>
      <c r="BL41" s="103">
        <v>34959</v>
      </c>
      <c r="BM41" s="103">
        <v>34884</v>
      </c>
    </row>
    <row r="42" spans="1:65" ht="13.5" customHeight="1">
      <c r="A42" s="118" t="s">
        <v>49</v>
      </c>
      <c r="B42" s="119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0">
        <f t="shared" si="0"/>
        <v>0</v>
      </c>
      <c r="BE42" s="102"/>
      <c r="BF42" s="102"/>
      <c r="BG42" s="102"/>
      <c r="BH42" s="102"/>
      <c r="BI42" s="102"/>
      <c r="BJ42" s="102"/>
      <c r="BL42" s="108"/>
      <c r="BM42" s="108"/>
    </row>
    <row r="43" spans="1:65" ht="13.5" customHeight="1">
      <c r="A43" s="111" t="s">
        <v>50</v>
      </c>
      <c r="B43" s="104">
        <v>3222</v>
      </c>
      <c r="C43" s="104">
        <v>4047</v>
      </c>
      <c r="D43" s="104">
        <v>4241</v>
      </c>
      <c r="E43" s="104">
        <v>3551</v>
      </c>
      <c r="F43" s="104">
        <v>2004</v>
      </c>
      <c r="G43" s="104">
        <v>2515</v>
      </c>
      <c r="H43" s="104">
        <v>4032</v>
      </c>
      <c r="I43" s="104">
        <v>5304</v>
      </c>
      <c r="J43" s="104">
        <v>4589</v>
      </c>
      <c r="K43" s="104">
        <v>3651</v>
      </c>
      <c r="L43" s="104">
        <v>4553</v>
      </c>
      <c r="M43" s="104">
        <v>4099</v>
      </c>
      <c r="N43" s="104">
        <v>1458</v>
      </c>
      <c r="O43" s="104">
        <v>2160</v>
      </c>
      <c r="P43" s="104">
        <v>2249</v>
      </c>
      <c r="Q43" s="104">
        <v>743</v>
      </c>
      <c r="R43" s="104">
        <v>5735</v>
      </c>
      <c r="S43" s="104">
        <v>10228</v>
      </c>
      <c r="T43" s="104">
        <v>9895</v>
      </c>
      <c r="U43" s="104">
        <v>7441</v>
      </c>
      <c r="V43" s="104">
        <v>9783</v>
      </c>
      <c r="W43" s="104">
        <v>14344</v>
      </c>
      <c r="X43" s="104">
        <v>21316</v>
      </c>
      <c r="Y43" s="104">
        <v>11828</v>
      </c>
      <c r="Z43" s="104">
        <v>23702</v>
      </c>
      <c r="AA43" s="104">
        <v>29570</v>
      </c>
      <c r="AB43" s="104">
        <v>24697</v>
      </c>
      <c r="AC43" s="104">
        <v>15223</v>
      </c>
      <c r="AD43" s="104">
        <v>14699</v>
      </c>
      <c r="AE43" s="104">
        <v>9550</v>
      </c>
      <c r="AF43" s="104">
        <v>12743</v>
      </c>
      <c r="AG43" s="104">
        <v>12499</v>
      </c>
      <c r="AH43" s="104">
        <v>17557</v>
      </c>
      <c r="AI43" s="104">
        <v>12219</v>
      </c>
      <c r="AJ43" s="104">
        <v>7037</v>
      </c>
      <c r="AK43" s="104">
        <v>6478</v>
      </c>
      <c r="AL43" s="104">
        <v>6261</v>
      </c>
      <c r="AM43" s="104">
        <v>9313</v>
      </c>
      <c r="AN43" s="104">
        <v>20039</v>
      </c>
      <c r="AO43" s="104">
        <v>33442</v>
      </c>
      <c r="AP43" s="104">
        <v>22746</v>
      </c>
      <c r="AQ43" s="104">
        <v>18371</v>
      </c>
      <c r="AR43" s="104">
        <v>18302</v>
      </c>
      <c r="AS43" s="104">
        <v>11182</v>
      </c>
      <c r="AT43" s="104">
        <v>22043</v>
      </c>
      <c r="AU43" s="104">
        <v>21405</v>
      </c>
      <c r="AV43" s="104">
        <v>13089</v>
      </c>
      <c r="AW43" s="104">
        <v>13756</v>
      </c>
      <c r="AX43" s="104">
        <v>17628</v>
      </c>
      <c r="AY43" s="104">
        <v>16478</v>
      </c>
      <c r="AZ43" s="104">
        <v>15876</v>
      </c>
      <c r="BA43" s="104">
        <v>13061</v>
      </c>
      <c r="BB43" s="104">
        <v>25213</v>
      </c>
      <c r="BC43" s="104">
        <v>20012</v>
      </c>
      <c r="BD43" s="100">
        <f t="shared" si="0"/>
        <v>-5808</v>
      </c>
      <c r="BE43" s="104">
        <v>13424</v>
      </c>
      <c r="BF43" s="104">
        <v>13418</v>
      </c>
      <c r="BG43" s="104">
        <v>14204</v>
      </c>
      <c r="BH43" s="104">
        <v>20934</v>
      </c>
      <c r="BI43" s="104">
        <v>15456</v>
      </c>
      <c r="BJ43" s="104">
        <v>11663</v>
      </c>
      <c r="BK43" s="100">
        <v>15884</v>
      </c>
      <c r="BL43" s="100">
        <v>14740</v>
      </c>
      <c r="BM43" s="100">
        <v>14577</v>
      </c>
    </row>
    <row r="44" spans="1:65" ht="13.5" customHeight="1">
      <c r="A44" s="111" t="s">
        <v>51</v>
      </c>
      <c r="B44" s="104">
        <v>340</v>
      </c>
      <c r="C44" s="104">
        <v>337</v>
      </c>
      <c r="D44" s="104">
        <v>368</v>
      </c>
      <c r="E44" s="104">
        <v>404</v>
      </c>
      <c r="F44" s="104">
        <v>444</v>
      </c>
      <c r="G44" s="104">
        <v>475</v>
      </c>
      <c r="H44" s="104">
        <v>512</v>
      </c>
      <c r="I44" s="104">
        <v>521</v>
      </c>
      <c r="J44" s="104">
        <v>577</v>
      </c>
      <c r="K44" s="104">
        <v>639</v>
      </c>
      <c r="L44" s="104">
        <v>675</v>
      </c>
      <c r="M44" s="104">
        <v>722</v>
      </c>
      <c r="N44" s="104">
        <v>736</v>
      </c>
      <c r="O44" s="104">
        <v>837</v>
      </c>
      <c r="P44" s="104">
        <v>860</v>
      </c>
      <c r="Q44" s="104">
        <v>229</v>
      </c>
      <c r="R44" s="104">
        <v>998</v>
      </c>
      <c r="S44" s="104">
        <v>1073</v>
      </c>
      <c r="T44" s="104">
        <v>1281</v>
      </c>
      <c r="U44" s="104">
        <v>1333</v>
      </c>
      <c r="V44" s="104">
        <v>1458</v>
      </c>
      <c r="W44" s="104">
        <v>1522</v>
      </c>
      <c r="X44" s="104">
        <v>1491</v>
      </c>
      <c r="Y44" s="104">
        <v>1649</v>
      </c>
      <c r="Z44" s="104">
        <v>1725</v>
      </c>
      <c r="AA44" s="104">
        <v>1749</v>
      </c>
      <c r="AB44" s="104">
        <v>1770</v>
      </c>
      <c r="AC44" s="104">
        <v>1865</v>
      </c>
      <c r="AD44" s="104">
        <v>1999</v>
      </c>
      <c r="AE44" s="104">
        <v>2087</v>
      </c>
      <c r="AF44" s="104">
        <v>2143</v>
      </c>
      <c r="AG44" s="104">
        <v>2423</v>
      </c>
      <c r="AH44" s="104">
        <v>2524</v>
      </c>
      <c r="AI44" s="104">
        <v>2575</v>
      </c>
      <c r="AJ44" s="104">
        <v>2634</v>
      </c>
      <c r="AK44" s="104">
        <v>2557</v>
      </c>
      <c r="AL44" s="104">
        <v>2628</v>
      </c>
      <c r="AM44" s="104">
        <v>2764</v>
      </c>
      <c r="AN44" s="104">
        <v>2840</v>
      </c>
      <c r="AO44" s="104">
        <v>3016</v>
      </c>
      <c r="AP44" s="104">
        <v>3506</v>
      </c>
      <c r="AQ44" s="104">
        <v>3594</v>
      </c>
      <c r="AR44" s="104">
        <v>4194</v>
      </c>
      <c r="AS44" s="104">
        <v>4257</v>
      </c>
      <c r="AT44" s="104">
        <v>4522</v>
      </c>
      <c r="AU44" s="104">
        <v>4564</v>
      </c>
      <c r="AV44" s="104">
        <v>4573</v>
      </c>
      <c r="AW44" s="104">
        <v>4631</v>
      </c>
      <c r="AX44" s="104">
        <v>4609</v>
      </c>
      <c r="AY44" s="104">
        <v>4878</v>
      </c>
      <c r="AZ44" s="104">
        <v>4786</v>
      </c>
      <c r="BA44" s="104">
        <v>4730</v>
      </c>
      <c r="BB44" s="104">
        <v>4465</v>
      </c>
      <c r="BC44" s="104">
        <v>4374</v>
      </c>
      <c r="BD44" s="100">
        <f t="shared" si="0"/>
        <v>292</v>
      </c>
      <c r="BE44" s="104">
        <v>5076</v>
      </c>
      <c r="BF44" s="104">
        <v>4924</v>
      </c>
      <c r="BG44" s="104">
        <v>4666</v>
      </c>
      <c r="BH44" s="104">
        <v>6009</v>
      </c>
      <c r="BI44" s="104">
        <v>5057</v>
      </c>
      <c r="BJ44" s="104">
        <v>4159</v>
      </c>
      <c r="BK44" s="100">
        <v>4031</v>
      </c>
      <c r="BL44" s="100">
        <v>3923</v>
      </c>
      <c r="BM44" s="100">
        <v>3933</v>
      </c>
    </row>
    <row r="45" spans="1:65" ht="13.5" customHeight="1">
      <c r="A45" s="111" t="s">
        <v>52</v>
      </c>
      <c r="B45" s="105">
        <v>3562</v>
      </c>
      <c r="C45" s="105">
        <v>4384</v>
      </c>
      <c r="D45" s="105">
        <v>4609</v>
      </c>
      <c r="E45" s="105">
        <v>3954</v>
      </c>
      <c r="F45" s="105">
        <v>2447</v>
      </c>
      <c r="G45" s="105">
        <v>2990</v>
      </c>
      <c r="H45" s="105">
        <v>4544</v>
      </c>
      <c r="I45" s="105">
        <v>5826</v>
      </c>
      <c r="J45" s="105">
        <v>5166</v>
      </c>
      <c r="K45" s="105">
        <v>4290</v>
      </c>
      <c r="L45" s="105">
        <v>5227</v>
      </c>
      <c r="M45" s="105">
        <v>4821</v>
      </c>
      <c r="N45" s="105">
        <v>2194</v>
      </c>
      <c r="O45" s="105">
        <v>2997</v>
      </c>
      <c r="P45" s="105">
        <v>3109</v>
      </c>
      <c r="Q45" s="105">
        <v>972</v>
      </c>
      <c r="R45" s="105">
        <v>6734</v>
      </c>
      <c r="S45" s="105">
        <v>11301</v>
      </c>
      <c r="T45" s="105">
        <v>11176</v>
      </c>
      <c r="U45" s="105">
        <v>8774</v>
      </c>
      <c r="V45" s="105">
        <v>11241</v>
      </c>
      <c r="W45" s="105">
        <v>15866</v>
      </c>
      <c r="X45" s="105">
        <v>22807</v>
      </c>
      <c r="Y45" s="105">
        <v>13477</v>
      </c>
      <c r="Z45" s="105">
        <v>25427</v>
      </c>
      <c r="AA45" s="105">
        <v>31319</v>
      </c>
      <c r="AB45" s="105">
        <v>26466</v>
      </c>
      <c r="AC45" s="105">
        <v>17088</v>
      </c>
      <c r="AD45" s="105">
        <v>16698</v>
      </c>
      <c r="AE45" s="105">
        <v>11637</v>
      </c>
      <c r="AF45" s="105">
        <v>14886</v>
      </c>
      <c r="AG45" s="105">
        <v>14922</v>
      </c>
      <c r="AH45" s="105">
        <v>20081</v>
      </c>
      <c r="AI45" s="105">
        <v>14795</v>
      </c>
      <c r="AJ45" s="105">
        <v>9671</v>
      </c>
      <c r="AK45" s="105">
        <v>9035</v>
      </c>
      <c r="AL45" s="105">
        <v>8889</v>
      </c>
      <c r="AM45" s="105">
        <v>12077</v>
      </c>
      <c r="AN45" s="105">
        <v>22879</v>
      </c>
      <c r="AO45" s="105">
        <v>36458</v>
      </c>
      <c r="AP45" s="105">
        <v>26252</v>
      </c>
      <c r="AQ45" s="105">
        <v>21965</v>
      </c>
      <c r="AR45" s="105">
        <v>22496</v>
      </c>
      <c r="AS45" s="105">
        <v>15439</v>
      </c>
      <c r="AT45" s="105">
        <v>26565</v>
      </c>
      <c r="AU45" s="105">
        <v>25969</v>
      </c>
      <c r="AV45" s="105">
        <v>17662</v>
      </c>
      <c r="AW45" s="105">
        <v>18387</v>
      </c>
      <c r="AX45" s="105">
        <v>22237</v>
      </c>
      <c r="AY45" s="105">
        <v>21356</v>
      </c>
      <c r="AZ45" s="105">
        <v>20662</v>
      </c>
      <c r="BA45" s="105">
        <v>17791</v>
      </c>
      <c r="BB45" s="105">
        <v>29678</v>
      </c>
      <c r="BC45" s="105">
        <v>24386</v>
      </c>
      <c r="BD45" s="100">
        <f t="shared" si="0"/>
        <v>-5516</v>
      </c>
      <c r="BE45" s="105">
        <v>18500</v>
      </c>
      <c r="BF45" s="105">
        <v>18342</v>
      </c>
      <c r="BG45" s="105">
        <v>18870</v>
      </c>
      <c r="BH45" s="105">
        <v>26943</v>
      </c>
      <c r="BI45" s="105">
        <v>20513</v>
      </c>
      <c r="BJ45" s="105">
        <v>15822</v>
      </c>
      <c r="BK45" s="103">
        <v>19915</v>
      </c>
      <c r="BL45" s="103">
        <v>18663</v>
      </c>
      <c r="BM45" s="103">
        <v>18510</v>
      </c>
    </row>
    <row r="46" spans="1:65" ht="13.5" customHeight="1">
      <c r="A46" s="118" t="s">
        <v>53</v>
      </c>
      <c r="B46" s="119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0">
        <f t="shared" si="0"/>
        <v>0</v>
      </c>
      <c r="BE46" s="102"/>
      <c r="BF46" s="102"/>
      <c r="BG46" s="102"/>
      <c r="BH46" s="102"/>
      <c r="BI46" s="102"/>
      <c r="BJ46" s="102"/>
      <c r="BL46" s="108"/>
      <c r="BM46" s="108"/>
    </row>
    <row r="47" spans="1:65" ht="13.5" customHeight="1">
      <c r="A47" s="111" t="s">
        <v>54</v>
      </c>
      <c r="B47" s="104">
        <v>650</v>
      </c>
      <c r="C47" s="104">
        <v>-592</v>
      </c>
      <c r="D47" s="104">
        <v>-54</v>
      </c>
      <c r="E47" s="104">
        <v>277</v>
      </c>
      <c r="F47" s="104">
        <v>2494</v>
      </c>
      <c r="G47" s="104">
        <v>2846</v>
      </c>
      <c r="H47" s="104">
        <v>3261</v>
      </c>
      <c r="I47" s="104">
        <v>-720</v>
      </c>
      <c r="J47" s="104">
        <v>590</v>
      </c>
      <c r="K47" s="104">
        <v>74</v>
      </c>
      <c r="L47" s="104">
        <v>550</v>
      </c>
      <c r="M47" s="104">
        <v>-399</v>
      </c>
      <c r="N47" s="104">
        <v>2119</v>
      </c>
      <c r="O47" s="104">
        <v>5463</v>
      </c>
      <c r="P47" s="104">
        <v>4336</v>
      </c>
      <c r="Q47" s="104">
        <v>562</v>
      </c>
      <c r="R47" s="104">
        <v>2609</v>
      </c>
      <c r="S47" s="104">
        <v>4553</v>
      </c>
      <c r="T47" s="104">
        <v>3991</v>
      </c>
      <c r="U47" s="104">
        <v>5887</v>
      </c>
      <c r="V47" s="104">
        <v>6063</v>
      </c>
      <c r="W47" s="104">
        <v>6056</v>
      </c>
      <c r="X47" s="104">
        <v>5135</v>
      </c>
      <c r="Y47" s="104">
        <v>4382</v>
      </c>
      <c r="Z47" s="104">
        <v>3054</v>
      </c>
      <c r="AA47" s="104">
        <v>934</v>
      </c>
      <c r="AB47" s="104">
        <v>-67</v>
      </c>
      <c r="AC47" s="104">
        <v>4992</v>
      </c>
      <c r="AD47" s="104">
        <v>4978</v>
      </c>
      <c r="AE47" s="104">
        <v>3845</v>
      </c>
      <c r="AF47" s="104">
        <v>5362</v>
      </c>
      <c r="AG47" s="104">
        <v>4320</v>
      </c>
      <c r="AH47" s="104">
        <v>1554</v>
      </c>
      <c r="AI47" s="104">
        <v>-501</v>
      </c>
      <c r="AJ47" s="104">
        <v>-1038</v>
      </c>
      <c r="AK47" s="104">
        <v>-5025</v>
      </c>
      <c r="AL47" s="104">
        <v>-4006</v>
      </c>
      <c r="AM47" s="104">
        <v>-2934</v>
      </c>
      <c r="AN47" s="104">
        <v>364</v>
      </c>
      <c r="AO47" s="104">
        <v>-3335</v>
      </c>
      <c r="AP47" s="104">
        <v>-1164</v>
      </c>
      <c r="AQ47" s="104">
        <v>-7015</v>
      </c>
      <c r="AR47" s="104">
        <v>-4591</v>
      </c>
      <c r="AS47" s="104">
        <v>2659</v>
      </c>
      <c r="AT47" s="104">
        <v>-862</v>
      </c>
      <c r="AU47" s="104">
        <v>-619</v>
      </c>
      <c r="AV47" s="104">
        <v>-4986</v>
      </c>
      <c r="AW47" s="104">
        <v>17</v>
      </c>
      <c r="AX47" s="104">
        <v>99760</v>
      </c>
      <c r="AY47" s="104">
        <v>35804</v>
      </c>
      <c r="AZ47" s="104">
        <v>14158</v>
      </c>
      <c r="BA47" s="104">
        <v>-8143</v>
      </c>
      <c r="BB47" s="104">
        <v>-87854</v>
      </c>
      <c r="BC47" s="104">
        <v>-84300</v>
      </c>
      <c r="BD47" s="100">
        <f t="shared" si="0"/>
        <v>54070</v>
      </c>
      <c r="BE47" s="104">
        <v>-35658</v>
      </c>
      <c r="BF47" s="104">
        <v>-34721</v>
      </c>
      <c r="BG47" s="104">
        <v>-30230</v>
      </c>
      <c r="BH47" s="104">
        <v>-3161</v>
      </c>
      <c r="BI47" s="104">
        <v>-33360</v>
      </c>
      <c r="BJ47" s="104">
        <v>-34898</v>
      </c>
      <c r="BK47" s="100">
        <v>-36346</v>
      </c>
      <c r="BL47" s="100">
        <v>-35887</v>
      </c>
      <c r="BM47" s="100">
        <v>-35691</v>
      </c>
    </row>
    <row r="48" spans="1:65" ht="13.5" customHeight="1">
      <c r="A48" s="111" t="s">
        <v>55</v>
      </c>
      <c r="B48" s="104">
        <v>797</v>
      </c>
      <c r="C48" s="104">
        <v>770</v>
      </c>
      <c r="D48" s="104">
        <v>578</v>
      </c>
      <c r="E48" s="104">
        <v>805</v>
      </c>
      <c r="F48" s="104">
        <v>888</v>
      </c>
      <c r="G48" s="104">
        <v>1141</v>
      </c>
      <c r="H48" s="104">
        <v>1080</v>
      </c>
      <c r="I48" s="104">
        <v>920</v>
      </c>
      <c r="J48" s="104">
        <v>1510</v>
      </c>
      <c r="K48" s="104">
        <v>2183</v>
      </c>
      <c r="L48" s="104">
        <v>1772</v>
      </c>
      <c r="M48" s="104">
        <v>1567</v>
      </c>
      <c r="N48" s="104">
        <v>2471</v>
      </c>
      <c r="O48" s="104">
        <v>2989</v>
      </c>
      <c r="P48" s="104">
        <v>2805</v>
      </c>
      <c r="Q48" s="104">
        <v>212</v>
      </c>
      <c r="R48" s="104">
        <v>2094</v>
      </c>
      <c r="S48" s="104">
        <v>1282</v>
      </c>
      <c r="T48" s="104">
        <v>896</v>
      </c>
      <c r="U48" s="104">
        <v>1246</v>
      </c>
      <c r="V48" s="104">
        <v>1432</v>
      </c>
      <c r="W48" s="104">
        <v>154</v>
      </c>
      <c r="X48" s="104">
        <v>1111</v>
      </c>
      <c r="Y48" s="104">
        <v>1239</v>
      </c>
      <c r="Z48" s="104">
        <v>1351</v>
      </c>
      <c r="AA48" s="104">
        <v>758</v>
      </c>
      <c r="AB48" s="104">
        <v>1593</v>
      </c>
      <c r="AC48" s="104">
        <v>2229</v>
      </c>
      <c r="AD48" s="104">
        <v>127</v>
      </c>
      <c r="AE48" s="104">
        <v>2116</v>
      </c>
      <c r="AF48" s="104">
        <v>1828</v>
      </c>
      <c r="AG48" s="104">
        <v>1169</v>
      </c>
      <c r="AH48" s="104">
        <v>1602</v>
      </c>
      <c r="AI48" s="104">
        <v>1233</v>
      </c>
      <c r="AJ48" s="104">
        <v>-1839</v>
      </c>
      <c r="AK48" s="104">
        <v>-58</v>
      </c>
      <c r="AL48" s="104">
        <v>77</v>
      </c>
      <c r="AM48" s="104">
        <v>303</v>
      </c>
      <c r="AN48" s="104">
        <v>1050</v>
      </c>
      <c r="AO48" s="104">
        <v>2129</v>
      </c>
      <c r="AP48" s="104">
        <v>2395</v>
      </c>
      <c r="AQ48" s="104">
        <v>207</v>
      </c>
      <c r="AR48" s="104">
        <v>-5169</v>
      </c>
      <c r="AS48" s="104">
        <v>-4070</v>
      </c>
      <c r="AT48" s="104">
        <v>-1223</v>
      </c>
      <c r="AU48" s="104">
        <v>-971</v>
      </c>
      <c r="AV48" s="104">
        <v>-3161</v>
      </c>
      <c r="AW48" s="104">
        <v>-3074</v>
      </c>
      <c r="AX48" s="104">
        <v>-978</v>
      </c>
      <c r="AY48" s="104">
        <v>-682</v>
      </c>
      <c r="AZ48" s="104">
        <v>909</v>
      </c>
      <c r="BA48" s="104">
        <v>2744</v>
      </c>
      <c r="BB48" s="104">
        <v>-1839</v>
      </c>
      <c r="BC48" s="104">
        <v>-2453</v>
      </c>
      <c r="BD48" s="100">
        <f t="shared" si="0"/>
        <v>215</v>
      </c>
      <c r="BE48" s="104">
        <v>-1610</v>
      </c>
      <c r="BF48" s="104">
        <v>-1265</v>
      </c>
      <c r="BG48" s="104">
        <v>-2238</v>
      </c>
      <c r="BH48" s="104">
        <v>2558</v>
      </c>
      <c r="BI48" s="104">
        <v>-1762</v>
      </c>
      <c r="BJ48" s="104">
        <v>-578</v>
      </c>
      <c r="BK48" s="100">
        <v>110</v>
      </c>
      <c r="BL48" s="100">
        <v>-416</v>
      </c>
      <c r="BM48" s="100">
        <v>-185</v>
      </c>
    </row>
    <row r="49" spans="1:65" ht="13.5" customHeight="1">
      <c r="A49" s="112" t="s">
        <v>5</v>
      </c>
      <c r="B49" s="100">
        <v>797</v>
      </c>
      <c r="C49" s="100">
        <v>770</v>
      </c>
      <c r="D49" s="100">
        <v>578</v>
      </c>
      <c r="E49" s="100">
        <v>805</v>
      </c>
      <c r="F49" s="100">
        <v>888</v>
      </c>
      <c r="G49" s="100">
        <v>1141</v>
      </c>
      <c r="H49" s="100">
        <v>1080</v>
      </c>
      <c r="I49" s="100">
        <v>920</v>
      </c>
      <c r="J49" s="100">
        <v>1510</v>
      </c>
      <c r="K49" s="100">
        <v>2183</v>
      </c>
      <c r="L49" s="100">
        <v>1418</v>
      </c>
      <c r="M49" s="100">
        <v>1410</v>
      </c>
      <c r="N49" s="100">
        <v>1698</v>
      </c>
      <c r="O49" s="100">
        <v>1877</v>
      </c>
      <c r="P49" s="100">
        <v>1720</v>
      </c>
      <c r="Q49" s="100">
        <v>938</v>
      </c>
      <c r="R49" s="100">
        <v>2267</v>
      </c>
      <c r="S49" s="100">
        <v>1778</v>
      </c>
      <c r="T49" s="100">
        <v>1787</v>
      </c>
      <c r="U49" s="100">
        <v>1677</v>
      </c>
      <c r="V49" s="100">
        <v>1343</v>
      </c>
      <c r="W49" s="100">
        <v>707</v>
      </c>
      <c r="X49" s="100">
        <v>789</v>
      </c>
      <c r="Y49" s="100">
        <v>879</v>
      </c>
      <c r="Z49" s="100">
        <v>1210</v>
      </c>
      <c r="AA49" s="100">
        <v>716</v>
      </c>
      <c r="AB49" s="100">
        <v>650</v>
      </c>
      <c r="AC49" s="100">
        <v>517</v>
      </c>
      <c r="AD49" s="100">
        <v>436</v>
      </c>
      <c r="AE49" s="100">
        <v>490</v>
      </c>
      <c r="AF49" s="100">
        <v>511</v>
      </c>
      <c r="AG49" s="100">
        <v>511</v>
      </c>
      <c r="AH49" s="100">
        <v>161</v>
      </c>
      <c r="AI49" s="100">
        <v>130</v>
      </c>
      <c r="AJ49" s="100">
        <v>130</v>
      </c>
      <c r="AK49" s="100">
        <v>122</v>
      </c>
      <c r="AL49" s="100">
        <v>126</v>
      </c>
      <c r="AM49" s="100">
        <v>86</v>
      </c>
      <c r="AN49" s="100">
        <v>29</v>
      </c>
      <c r="AO49" s="100">
        <v>100</v>
      </c>
      <c r="AP49" s="100">
        <v>93</v>
      </c>
      <c r="AQ49" s="100">
        <v>858</v>
      </c>
      <c r="AR49" s="100">
        <v>76</v>
      </c>
      <c r="AS49" s="100">
        <v>60</v>
      </c>
      <c r="AT49" s="100">
        <v>568</v>
      </c>
      <c r="AU49" s="100">
        <v>104</v>
      </c>
      <c r="AV49" s="100">
        <v>-8254</v>
      </c>
      <c r="AW49" s="100">
        <v>-5491</v>
      </c>
      <c r="AX49" s="100">
        <v>-1282</v>
      </c>
      <c r="AY49" s="100">
        <v>-5382</v>
      </c>
      <c r="AZ49" s="100">
        <v>101</v>
      </c>
      <c r="BA49" s="100">
        <v>74</v>
      </c>
      <c r="BB49" s="100">
        <v>74</v>
      </c>
      <c r="BC49" s="100">
        <v>78</v>
      </c>
      <c r="BD49" s="100">
        <f t="shared" si="0"/>
        <v>-43</v>
      </c>
      <c r="BE49" s="100">
        <v>100</v>
      </c>
      <c r="BF49" s="100">
        <v>96</v>
      </c>
      <c r="BG49" s="100">
        <v>35</v>
      </c>
      <c r="BH49" s="100">
        <v>34</v>
      </c>
      <c r="BI49" s="100">
        <v>55</v>
      </c>
      <c r="BJ49" s="100">
        <v>55</v>
      </c>
      <c r="BK49" s="100">
        <v>55</v>
      </c>
      <c r="BL49" s="100">
        <v>55</v>
      </c>
      <c r="BM49" s="100">
        <v>55</v>
      </c>
    </row>
    <row r="50" spans="1:65" ht="13.5" customHeight="1">
      <c r="A50" s="112" t="s">
        <v>6</v>
      </c>
      <c r="B50" s="100" t="s">
        <v>3</v>
      </c>
      <c r="C50" s="100" t="s">
        <v>3</v>
      </c>
      <c r="D50" s="100" t="s">
        <v>3</v>
      </c>
      <c r="E50" s="100" t="s">
        <v>3</v>
      </c>
      <c r="F50" s="100" t="s">
        <v>3</v>
      </c>
      <c r="G50" s="100" t="s">
        <v>3</v>
      </c>
      <c r="H50" s="100" t="s">
        <v>3</v>
      </c>
      <c r="I50" s="100" t="s">
        <v>3</v>
      </c>
      <c r="J50" s="100" t="s">
        <v>3</v>
      </c>
      <c r="K50" s="100" t="s">
        <v>3</v>
      </c>
      <c r="L50" s="100">
        <v>355</v>
      </c>
      <c r="M50" s="100">
        <v>157</v>
      </c>
      <c r="N50" s="100">
        <v>773</v>
      </c>
      <c r="O50" s="100">
        <v>1112</v>
      </c>
      <c r="P50" s="100">
        <v>1085</v>
      </c>
      <c r="Q50" s="100">
        <v>-726</v>
      </c>
      <c r="R50" s="100">
        <v>-173</v>
      </c>
      <c r="S50" s="100">
        <v>-496</v>
      </c>
      <c r="T50" s="100">
        <v>-891</v>
      </c>
      <c r="U50" s="100">
        <v>-431</v>
      </c>
      <c r="V50" s="100">
        <v>89</v>
      </c>
      <c r="W50" s="100">
        <v>-553</v>
      </c>
      <c r="X50" s="100">
        <v>322</v>
      </c>
      <c r="Y50" s="100">
        <v>360</v>
      </c>
      <c r="Z50" s="100">
        <v>142</v>
      </c>
      <c r="AA50" s="100">
        <v>42</v>
      </c>
      <c r="AB50" s="100">
        <v>943</v>
      </c>
      <c r="AC50" s="100">
        <v>1712</v>
      </c>
      <c r="AD50" s="100">
        <v>-310</v>
      </c>
      <c r="AE50" s="100">
        <v>1626</v>
      </c>
      <c r="AF50" s="100">
        <v>1317</v>
      </c>
      <c r="AG50" s="100">
        <v>659</v>
      </c>
      <c r="AH50" s="100">
        <v>1441</v>
      </c>
      <c r="AI50" s="100">
        <v>1103</v>
      </c>
      <c r="AJ50" s="100">
        <v>-1969</v>
      </c>
      <c r="AK50" s="100">
        <v>-180</v>
      </c>
      <c r="AL50" s="100">
        <v>-49</v>
      </c>
      <c r="AM50" s="100">
        <v>217</v>
      </c>
      <c r="AN50" s="100">
        <v>1021</v>
      </c>
      <c r="AO50" s="100">
        <v>2029</v>
      </c>
      <c r="AP50" s="100">
        <v>2302</v>
      </c>
      <c r="AQ50" s="100">
        <v>-651</v>
      </c>
      <c r="AR50" s="100">
        <v>-5245</v>
      </c>
      <c r="AS50" s="100">
        <v>-4130</v>
      </c>
      <c r="AT50" s="100">
        <v>-1791</v>
      </c>
      <c r="AU50" s="100">
        <v>-1075</v>
      </c>
      <c r="AV50" s="100">
        <v>5093</v>
      </c>
      <c r="AW50" s="100">
        <v>2417</v>
      </c>
      <c r="AX50" s="100">
        <v>304</v>
      </c>
      <c r="AY50" s="100">
        <v>4700</v>
      </c>
      <c r="AZ50" s="100">
        <v>808</v>
      </c>
      <c r="BA50" s="100">
        <v>2670</v>
      </c>
      <c r="BB50" s="100">
        <v>-1913</v>
      </c>
      <c r="BC50" s="100">
        <v>-2531</v>
      </c>
      <c r="BD50" s="100">
        <f t="shared" si="0"/>
        <v>258</v>
      </c>
      <c r="BE50" s="100">
        <v>-1710</v>
      </c>
      <c r="BF50" s="100">
        <v>-1361</v>
      </c>
      <c r="BG50" s="100">
        <v>-2273</v>
      </c>
      <c r="BH50" s="100">
        <v>2524</v>
      </c>
      <c r="BI50" s="100">
        <v>-1817</v>
      </c>
      <c r="BJ50" s="100">
        <v>-633</v>
      </c>
      <c r="BK50" s="100">
        <v>55</v>
      </c>
      <c r="BL50" s="100">
        <v>-471</v>
      </c>
      <c r="BM50" s="100">
        <v>-240</v>
      </c>
    </row>
    <row r="51" spans="1:65" ht="13.5" customHeight="1">
      <c r="A51" s="111" t="s">
        <v>56</v>
      </c>
      <c r="B51" s="104">
        <v>-394</v>
      </c>
      <c r="C51" s="104">
        <v>-423</v>
      </c>
      <c r="D51" s="104">
        <v>-436</v>
      </c>
      <c r="E51" s="104">
        <v>-389</v>
      </c>
      <c r="F51" s="104">
        <v>-486</v>
      </c>
      <c r="G51" s="104">
        <v>-401</v>
      </c>
      <c r="H51" s="104">
        <v>-522</v>
      </c>
      <c r="I51" s="104">
        <v>-603</v>
      </c>
      <c r="J51" s="104">
        <v>-501</v>
      </c>
      <c r="K51" s="104">
        <v>-383</v>
      </c>
      <c r="L51" s="104">
        <v>-597</v>
      </c>
      <c r="M51" s="104">
        <v>-805</v>
      </c>
      <c r="N51" s="104">
        <v>-611</v>
      </c>
      <c r="O51" s="104">
        <v>511</v>
      </c>
      <c r="P51" s="104">
        <v>-573</v>
      </c>
      <c r="Q51" s="104">
        <v>-63</v>
      </c>
      <c r="R51" s="104">
        <v>-2788</v>
      </c>
      <c r="S51" s="104">
        <v>-988</v>
      </c>
      <c r="T51" s="104">
        <v>-1745</v>
      </c>
      <c r="U51" s="104">
        <v>-285</v>
      </c>
      <c r="V51" s="104">
        <v>-1371</v>
      </c>
      <c r="W51" s="104">
        <v>-2056</v>
      </c>
      <c r="X51" s="104">
        <v>-1253</v>
      </c>
      <c r="Y51" s="104">
        <v>-616</v>
      </c>
      <c r="Z51" s="104">
        <v>-2198</v>
      </c>
      <c r="AA51" s="104">
        <v>1394</v>
      </c>
      <c r="AB51" s="104">
        <v>3106</v>
      </c>
      <c r="AC51" s="104">
        <v>10020</v>
      </c>
      <c r="AD51" s="104">
        <v>21996</v>
      </c>
      <c r="AE51" s="104">
        <v>57891</v>
      </c>
      <c r="AF51" s="104">
        <v>66232</v>
      </c>
      <c r="AG51" s="104">
        <v>2518</v>
      </c>
      <c r="AH51" s="104">
        <v>-27957</v>
      </c>
      <c r="AI51" s="104">
        <v>-7570</v>
      </c>
      <c r="AJ51" s="104">
        <v>-17827</v>
      </c>
      <c r="AK51" s="104">
        <v>-8394</v>
      </c>
      <c r="AL51" s="104">
        <v>-14384</v>
      </c>
      <c r="AM51" s="104">
        <v>-4371</v>
      </c>
      <c r="AN51" s="104">
        <v>-5280</v>
      </c>
      <c r="AO51" s="104">
        <v>-3053</v>
      </c>
      <c r="AP51" s="104">
        <v>-1569</v>
      </c>
      <c r="AQ51" s="104">
        <v>-1026</v>
      </c>
      <c r="AR51" s="104">
        <v>-1430</v>
      </c>
      <c r="AS51" s="104">
        <v>-1976</v>
      </c>
      <c r="AT51" s="104">
        <v>-1371</v>
      </c>
      <c r="AU51" s="104">
        <v>-1110</v>
      </c>
      <c r="AV51" s="104">
        <v>-1492</v>
      </c>
      <c r="AW51" s="104">
        <v>18760</v>
      </c>
      <c r="AX51" s="104">
        <v>22573</v>
      </c>
      <c r="AY51" s="104">
        <v>-32033</v>
      </c>
      <c r="AZ51" s="104">
        <v>-8697</v>
      </c>
      <c r="BA51" s="104">
        <v>6666</v>
      </c>
      <c r="BB51" s="104">
        <v>4292</v>
      </c>
      <c r="BC51" s="104">
        <v>-13823</v>
      </c>
      <c r="BD51" s="100">
        <f t="shared" si="0"/>
        <v>1725</v>
      </c>
      <c r="BE51" s="104">
        <v>-12812</v>
      </c>
      <c r="BF51" s="104">
        <v>-13052</v>
      </c>
      <c r="BG51" s="104">
        <v>-12098</v>
      </c>
      <c r="BH51" s="104">
        <v>-11837</v>
      </c>
      <c r="BI51" s="104">
        <v>-9440</v>
      </c>
      <c r="BJ51" s="104">
        <v>-7168</v>
      </c>
      <c r="BK51" s="100">
        <v>-3790</v>
      </c>
      <c r="BL51" s="100">
        <v>-1704</v>
      </c>
      <c r="BM51" s="100">
        <v>-245</v>
      </c>
    </row>
    <row r="52" spans="1:65" ht="13.5" customHeight="1">
      <c r="A52" s="111" t="s">
        <v>57</v>
      </c>
      <c r="B52" s="104">
        <v>371</v>
      </c>
      <c r="C52" s="104">
        <v>307</v>
      </c>
      <c r="D52" s="104">
        <v>331</v>
      </c>
      <c r="E52" s="104">
        <v>465</v>
      </c>
      <c r="F52" s="104">
        <v>348</v>
      </c>
      <c r="G52" s="104">
        <v>394</v>
      </c>
      <c r="H52" s="104">
        <v>462</v>
      </c>
      <c r="I52" s="104">
        <v>284</v>
      </c>
      <c r="J52" s="104">
        <v>513</v>
      </c>
      <c r="K52" s="104">
        <v>492</v>
      </c>
      <c r="L52" s="104">
        <v>497</v>
      </c>
      <c r="M52" s="104">
        <v>568</v>
      </c>
      <c r="N52" s="104">
        <v>726</v>
      </c>
      <c r="O52" s="104">
        <v>984</v>
      </c>
      <c r="P52" s="104">
        <v>1051</v>
      </c>
      <c r="Q52" s="104">
        <v>221</v>
      </c>
      <c r="R52" s="104">
        <v>1178</v>
      </c>
      <c r="S52" s="104">
        <v>1406</v>
      </c>
      <c r="T52" s="104">
        <v>1545</v>
      </c>
      <c r="U52" s="104">
        <v>2542</v>
      </c>
      <c r="V52" s="104">
        <v>2083</v>
      </c>
      <c r="W52" s="104">
        <v>2101</v>
      </c>
      <c r="X52" s="104">
        <v>1688</v>
      </c>
      <c r="Y52" s="104">
        <v>1954</v>
      </c>
      <c r="Z52" s="104">
        <v>2130</v>
      </c>
      <c r="AA52" s="104">
        <v>1973</v>
      </c>
      <c r="AB52" s="104">
        <v>1802</v>
      </c>
      <c r="AC52" s="104">
        <v>1922</v>
      </c>
      <c r="AD52" s="104">
        <v>2608</v>
      </c>
      <c r="AE52" s="104">
        <v>3747</v>
      </c>
      <c r="AF52" s="104">
        <v>2848</v>
      </c>
      <c r="AG52" s="104">
        <v>2911</v>
      </c>
      <c r="AH52" s="104">
        <v>2949</v>
      </c>
      <c r="AI52" s="104">
        <v>2609</v>
      </c>
      <c r="AJ52" s="104">
        <v>2896</v>
      </c>
      <c r="AK52" s="104">
        <v>2999</v>
      </c>
      <c r="AL52" s="104">
        <v>3673</v>
      </c>
      <c r="AM52" s="104">
        <v>8009</v>
      </c>
      <c r="AN52" s="104">
        <v>6507</v>
      </c>
      <c r="AO52" s="104">
        <v>7466</v>
      </c>
      <c r="AP52" s="104">
        <v>6069</v>
      </c>
      <c r="AQ52" s="104">
        <v>7427</v>
      </c>
      <c r="AR52" s="104">
        <v>11917</v>
      </c>
      <c r="AS52" s="104">
        <v>8652</v>
      </c>
      <c r="AT52" s="104">
        <v>11022</v>
      </c>
      <c r="AU52" s="104">
        <v>8887</v>
      </c>
      <c r="AV52" s="104">
        <v>10126</v>
      </c>
      <c r="AW52" s="104">
        <v>12167</v>
      </c>
      <c r="AX52" s="104">
        <v>170180</v>
      </c>
      <c r="AY52" s="104">
        <v>-85405</v>
      </c>
      <c r="AZ52" s="104">
        <v>-18934</v>
      </c>
      <c r="BA52" s="104">
        <v>39380</v>
      </c>
      <c r="BB52" s="104">
        <v>2203</v>
      </c>
      <c r="BC52" s="104">
        <v>5715</v>
      </c>
      <c r="BD52" s="100">
        <f t="shared" si="0"/>
        <v>12017</v>
      </c>
      <c r="BE52" s="104">
        <v>12175</v>
      </c>
      <c r="BF52" s="104">
        <v>14961</v>
      </c>
      <c r="BG52" s="104">
        <v>17732</v>
      </c>
      <c r="BH52" s="104">
        <v>17334</v>
      </c>
      <c r="BI52" s="104">
        <v>21139</v>
      </c>
      <c r="BJ52" s="104">
        <v>23655</v>
      </c>
      <c r="BK52" s="100">
        <v>18790</v>
      </c>
      <c r="BL52" s="100">
        <v>17515</v>
      </c>
      <c r="BM52" s="100">
        <v>15808</v>
      </c>
    </row>
    <row r="53" spans="1:65" ht="13.5" customHeight="1" thickBot="1">
      <c r="A53" s="111" t="s">
        <v>58</v>
      </c>
      <c r="B53" s="105">
        <v>1424</v>
      </c>
      <c r="C53" s="105">
        <v>62</v>
      </c>
      <c r="D53" s="105">
        <v>418</v>
      </c>
      <c r="E53" s="105">
        <v>1157</v>
      </c>
      <c r="F53" s="105">
        <v>3245</v>
      </c>
      <c r="G53" s="105">
        <v>3979</v>
      </c>
      <c r="H53" s="105">
        <v>4280</v>
      </c>
      <c r="I53" s="105">
        <v>-119</v>
      </c>
      <c r="J53" s="105">
        <v>2112</v>
      </c>
      <c r="K53" s="105">
        <v>2366</v>
      </c>
      <c r="L53" s="105">
        <v>2222</v>
      </c>
      <c r="M53" s="105">
        <v>931</v>
      </c>
      <c r="N53" s="105">
        <v>4705</v>
      </c>
      <c r="O53" s="105">
        <v>9947</v>
      </c>
      <c r="P53" s="105">
        <v>7619</v>
      </c>
      <c r="Q53" s="105">
        <v>931</v>
      </c>
      <c r="R53" s="105">
        <v>3093</v>
      </c>
      <c r="S53" s="105">
        <v>6254</v>
      </c>
      <c r="T53" s="105">
        <v>4686</v>
      </c>
      <c r="U53" s="105">
        <v>9390</v>
      </c>
      <c r="V53" s="105">
        <v>8206</v>
      </c>
      <c r="W53" s="105">
        <v>6256</v>
      </c>
      <c r="X53" s="105">
        <v>6681</v>
      </c>
      <c r="Y53" s="105">
        <v>6959</v>
      </c>
      <c r="Z53" s="105">
        <v>4337</v>
      </c>
      <c r="AA53" s="105">
        <v>5058</v>
      </c>
      <c r="AB53" s="105">
        <v>6434</v>
      </c>
      <c r="AC53" s="105">
        <v>19163</v>
      </c>
      <c r="AD53" s="105">
        <v>29709</v>
      </c>
      <c r="AE53" s="105">
        <v>67599</v>
      </c>
      <c r="AF53" s="105">
        <v>76270</v>
      </c>
      <c r="AG53" s="105">
        <v>10918</v>
      </c>
      <c r="AH53" s="105">
        <v>-21853</v>
      </c>
      <c r="AI53" s="105">
        <v>-4228</v>
      </c>
      <c r="AJ53" s="105">
        <v>-17808</v>
      </c>
      <c r="AK53" s="105">
        <v>-10478</v>
      </c>
      <c r="AL53" s="105">
        <v>-14640</v>
      </c>
      <c r="AM53" s="105">
        <v>1007</v>
      </c>
      <c r="AN53" s="105">
        <v>2641</v>
      </c>
      <c r="AO53" s="105">
        <v>3207</v>
      </c>
      <c r="AP53" s="105">
        <v>5731</v>
      </c>
      <c r="AQ53" s="105">
        <v>-407</v>
      </c>
      <c r="AR53" s="105">
        <v>727</v>
      </c>
      <c r="AS53" s="105">
        <v>5265</v>
      </c>
      <c r="AT53" s="105">
        <v>7566</v>
      </c>
      <c r="AU53" s="105">
        <v>6187</v>
      </c>
      <c r="AV53" s="105">
        <v>487</v>
      </c>
      <c r="AW53" s="105">
        <v>27870</v>
      </c>
      <c r="AX53" s="105">
        <v>291535</v>
      </c>
      <c r="AY53" s="105">
        <v>-82316</v>
      </c>
      <c r="AZ53" s="105">
        <v>-12564</v>
      </c>
      <c r="BA53" s="105">
        <v>40647</v>
      </c>
      <c r="BB53" s="105">
        <v>-83198</v>
      </c>
      <c r="BC53" s="105">
        <v>-94861</v>
      </c>
      <c r="BD53" s="100">
        <f t="shared" si="0"/>
        <v>68027</v>
      </c>
      <c r="BE53" s="105">
        <v>-37905</v>
      </c>
      <c r="BF53" s="105">
        <v>-34077</v>
      </c>
      <c r="BG53" s="105">
        <v>-26834</v>
      </c>
      <c r="BH53" s="105">
        <v>4894</v>
      </c>
      <c r="BI53" s="105">
        <v>-23423</v>
      </c>
      <c r="BJ53" s="105">
        <v>-18989</v>
      </c>
      <c r="BK53" s="103">
        <v>-21236</v>
      </c>
      <c r="BL53" s="103">
        <v>-20492</v>
      </c>
      <c r="BM53" s="103">
        <v>-20313</v>
      </c>
    </row>
    <row r="54" spans="1:65" ht="13.5" customHeight="1">
      <c r="A54" s="112" t="s">
        <v>5</v>
      </c>
      <c r="B54" s="106">
        <v>1424</v>
      </c>
      <c r="C54" s="106">
        <v>62</v>
      </c>
      <c r="D54" s="106">
        <v>418</v>
      </c>
      <c r="E54" s="106">
        <v>1157</v>
      </c>
      <c r="F54" s="106">
        <v>3245</v>
      </c>
      <c r="G54" s="106">
        <v>3979</v>
      </c>
      <c r="H54" s="106">
        <v>4280</v>
      </c>
      <c r="I54" s="106">
        <v>-119</v>
      </c>
      <c r="J54" s="106">
        <v>2112</v>
      </c>
      <c r="K54" s="106">
        <v>2366</v>
      </c>
      <c r="L54" s="106">
        <v>1867</v>
      </c>
      <c r="M54" s="106">
        <v>774</v>
      </c>
      <c r="N54" s="106">
        <v>3932</v>
      </c>
      <c r="O54" s="106">
        <v>8835</v>
      </c>
      <c r="P54" s="106">
        <v>6534</v>
      </c>
      <c r="Q54" s="106">
        <v>1657</v>
      </c>
      <c r="R54" s="106">
        <v>3266</v>
      </c>
      <c r="S54" s="106">
        <v>6750</v>
      </c>
      <c r="T54" s="106">
        <v>5577</v>
      </c>
      <c r="U54" s="106">
        <v>9821</v>
      </c>
      <c r="V54" s="106">
        <v>8117</v>
      </c>
      <c r="W54" s="106">
        <v>6809</v>
      </c>
      <c r="X54" s="106">
        <v>6359</v>
      </c>
      <c r="Y54" s="106">
        <v>6599</v>
      </c>
      <c r="Z54" s="106">
        <v>4195</v>
      </c>
      <c r="AA54" s="106">
        <v>5016</v>
      </c>
      <c r="AB54" s="106">
        <v>5492</v>
      </c>
      <c r="AC54" s="106">
        <v>17451</v>
      </c>
      <c r="AD54" s="106">
        <v>30019</v>
      </c>
      <c r="AE54" s="106">
        <v>65973</v>
      </c>
      <c r="AF54" s="106">
        <v>74953</v>
      </c>
      <c r="AG54" s="106">
        <v>10260</v>
      </c>
      <c r="AH54" s="106">
        <v>-23294</v>
      </c>
      <c r="AI54" s="106">
        <v>-5331</v>
      </c>
      <c r="AJ54" s="106">
        <v>-15839</v>
      </c>
      <c r="AK54" s="106">
        <v>-10298</v>
      </c>
      <c r="AL54" s="106">
        <v>-14591</v>
      </c>
      <c r="AM54" s="106">
        <v>790</v>
      </c>
      <c r="AN54" s="106">
        <v>1620</v>
      </c>
      <c r="AO54" s="106">
        <v>1178</v>
      </c>
      <c r="AP54" s="106">
        <v>3429</v>
      </c>
      <c r="AQ54" s="106">
        <v>244</v>
      </c>
      <c r="AR54" s="106">
        <v>5972</v>
      </c>
      <c r="AS54" s="106">
        <v>9395</v>
      </c>
      <c r="AT54" s="106">
        <v>9357</v>
      </c>
      <c r="AU54" s="106">
        <v>7262</v>
      </c>
      <c r="AV54" s="106">
        <v>-4606</v>
      </c>
      <c r="AW54" s="106">
        <v>25453</v>
      </c>
      <c r="AX54" s="106">
        <v>291231</v>
      </c>
      <c r="AY54" s="106">
        <v>-87016</v>
      </c>
      <c r="AZ54" s="106">
        <v>-13372</v>
      </c>
      <c r="BA54" s="106">
        <v>37977</v>
      </c>
      <c r="BB54" s="106">
        <v>-81285</v>
      </c>
      <c r="BC54" s="106">
        <v>-92330</v>
      </c>
      <c r="BD54" s="100">
        <f t="shared" si="0"/>
        <v>67769</v>
      </c>
      <c r="BE54" s="106">
        <v>-36195</v>
      </c>
      <c r="BF54" s="106">
        <v>-32716</v>
      </c>
      <c r="BG54" s="106">
        <v>-24561</v>
      </c>
      <c r="BH54" s="106">
        <v>2370</v>
      </c>
      <c r="BI54" s="106">
        <v>-21606</v>
      </c>
      <c r="BJ54" s="106">
        <v>-18356</v>
      </c>
      <c r="BK54" s="106">
        <v>-21291</v>
      </c>
      <c r="BL54" s="106">
        <v>-20021</v>
      </c>
      <c r="BM54" s="106">
        <v>-20073</v>
      </c>
    </row>
    <row r="55" spans="1:65" ht="13.5" customHeight="1">
      <c r="A55" s="112" t="s">
        <v>6</v>
      </c>
      <c r="B55" s="100" t="s">
        <v>3</v>
      </c>
      <c r="C55" s="100" t="s">
        <v>3</v>
      </c>
      <c r="D55" s="100" t="s">
        <v>3</v>
      </c>
      <c r="E55" s="100" t="s">
        <v>3</v>
      </c>
      <c r="F55" s="100" t="s">
        <v>3</v>
      </c>
      <c r="G55" s="100" t="s">
        <v>3</v>
      </c>
      <c r="H55" s="100" t="s">
        <v>3</v>
      </c>
      <c r="I55" s="100" t="s">
        <v>3</v>
      </c>
      <c r="J55" s="100" t="s">
        <v>3</v>
      </c>
      <c r="K55" s="100" t="s">
        <v>3</v>
      </c>
      <c r="L55" s="100">
        <v>355</v>
      </c>
      <c r="M55" s="100">
        <v>157</v>
      </c>
      <c r="N55" s="100">
        <v>773</v>
      </c>
      <c r="O55" s="100">
        <v>1112</v>
      </c>
      <c r="P55" s="100">
        <v>1085</v>
      </c>
      <c r="Q55" s="100">
        <v>-726</v>
      </c>
      <c r="R55" s="100">
        <v>-173</v>
      </c>
      <c r="S55" s="100">
        <v>-496</v>
      </c>
      <c r="T55" s="100">
        <v>-891</v>
      </c>
      <c r="U55" s="100">
        <v>-431</v>
      </c>
      <c r="V55" s="100">
        <v>89</v>
      </c>
      <c r="W55" s="100">
        <v>-553</v>
      </c>
      <c r="X55" s="100">
        <v>322</v>
      </c>
      <c r="Y55" s="100">
        <v>360</v>
      </c>
      <c r="Z55" s="100">
        <v>142</v>
      </c>
      <c r="AA55" s="100">
        <v>42</v>
      </c>
      <c r="AB55" s="100">
        <v>943</v>
      </c>
      <c r="AC55" s="100">
        <v>1712</v>
      </c>
      <c r="AD55" s="100">
        <v>-310</v>
      </c>
      <c r="AE55" s="100">
        <v>1626</v>
      </c>
      <c r="AF55" s="100">
        <v>1317</v>
      </c>
      <c r="AG55" s="100">
        <v>659</v>
      </c>
      <c r="AH55" s="100">
        <v>1441</v>
      </c>
      <c r="AI55" s="100">
        <v>1103</v>
      </c>
      <c r="AJ55" s="100">
        <v>-1969</v>
      </c>
      <c r="AK55" s="100">
        <v>-180</v>
      </c>
      <c r="AL55" s="100">
        <v>-49</v>
      </c>
      <c r="AM55" s="100">
        <v>217</v>
      </c>
      <c r="AN55" s="100">
        <v>1021</v>
      </c>
      <c r="AO55" s="100">
        <v>2029</v>
      </c>
      <c r="AP55" s="100">
        <v>2302</v>
      </c>
      <c r="AQ55" s="100">
        <v>-651</v>
      </c>
      <c r="AR55" s="100">
        <v>-5245</v>
      </c>
      <c r="AS55" s="100">
        <v>-4130</v>
      </c>
      <c r="AT55" s="100">
        <v>-1791</v>
      </c>
      <c r="AU55" s="100">
        <v>-1075</v>
      </c>
      <c r="AV55" s="100">
        <v>5093</v>
      </c>
      <c r="AW55" s="100">
        <v>2417</v>
      </c>
      <c r="AX55" s="100">
        <v>304</v>
      </c>
      <c r="AY55" s="100">
        <v>4700</v>
      </c>
      <c r="AZ55" s="100">
        <v>808</v>
      </c>
      <c r="BA55" s="100">
        <v>2670</v>
      </c>
      <c r="BB55" s="100">
        <v>-1913</v>
      </c>
      <c r="BC55" s="100">
        <v>-2531</v>
      </c>
      <c r="BD55" s="100">
        <f t="shared" si="0"/>
        <v>258</v>
      </c>
      <c r="BE55" s="100">
        <v>-1710</v>
      </c>
      <c r="BF55" s="100">
        <v>-1361</v>
      </c>
      <c r="BG55" s="100">
        <v>-2273</v>
      </c>
      <c r="BH55" s="100">
        <v>2524</v>
      </c>
      <c r="BI55" s="100">
        <v>-1817</v>
      </c>
      <c r="BJ55" s="100">
        <v>-633</v>
      </c>
      <c r="BK55" s="100">
        <v>55</v>
      </c>
      <c r="BL55" s="100">
        <v>-471</v>
      </c>
      <c r="BM55" s="100">
        <v>-240</v>
      </c>
    </row>
    <row r="56" spans="1:65" ht="13.5" customHeight="1">
      <c r="A56" s="118" t="s">
        <v>59</v>
      </c>
      <c r="B56" s="119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0">
        <f t="shared" si="0"/>
        <v>0</v>
      </c>
      <c r="BE56" s="102"/>
      <c r="BF56" s="102"/>
      <c r="BG56" s="102"/>
      <c r="BH56" s="102"/>
      <c r="BI56" s="102"/>
      <c r="BJ56" s="102"/>
      <c r="BL56" s="108"/>
      <c r="BM56" s="108"/>
    </row>
    <row r="57" spans="1:65" ht="13.5" customHeight="1">
      <c r="A57" s="111" t="s">
        <v>60</v>
      </c>
      <c r="B57" s="104">
        <v>2855</v>
      </c>
      <c r="C57" s="104">
        <v>3090</v>
      </c>
      <c r="D57" s="104">
        <v>3715</v>
      </c>
      <c r="E57" s="104">
        <v>4105</v>
      </c>
      <c r="F57" s="104">
        <v>4072</v>
      </c>
      <c r="G57" s="104">
        <v>4139</v>
      </c>
      <c r="H57" s="104">
        <v>4378</v>
      </c>
      <c r="I57" s="104">
        <v>4443</v>
      </c>
      <c r="J57" s="104">
        <v>4678</v>
      </c>
      <c r="K57" s="104">
        <v>5182</v>
      </c>
      <c r="L57" s="104">
        <v>5356</v>
      </c>
      <c r="M57" s="104">
        <v>5641</v>
      </c>
      <c r="N57" s="104">
        <v>5583</v>
      </c>
      <c r="O57" s="104">
        <v>7027</v>
      </c>
      <c r="P57" s="104">
        <v>9602</v>
      </c>
      <c r="Q57" s="104">
        <v>2336</v>
      </c>
      <c r="R57" s="104">
        <v>10226</v>
      </c>
      <c r="S57" s="104">
        <v>10431</v>
      </c>
      <c r="T57" s="104">
        <v>12662</v>
      </c>
      <c r="U57" s="104">
        <v>15274</v>
      </c>
      <c r="V57" s="104">
        <v>17074</v>
      </c>
      <c r="W57" s="104">
        <v>14321</v>
      </c>
      <c r="X57" s="104">
        <v>14265</v>
      </c>
      <c r="Y57" s="104">
        <v>16158</v>
      </c>
      <c r="Z57" s="104">
        <v>17606</v>
      </c>
      <c r="AA57" s="104">
        <v>18725</v>
      </c>
      <c r="AB57" s="104">
        <v>17150</v>
      </c>
      <c r="AC57" s="104">
        <v>18148</v>
      </c>
      <c r="AD57" s="104">
        <v>17946</v>
      </c>
      <c r="AE57" s="104">
        <v>18954</v>
      </c>
      <c r="AF57" s="104">
        <v>19545</v>
      </c>
      <c r="AG57" s="104">
        <v>20347</v>
      </c>
      <c r="AH57" s="104">
        <v>21251</v>
      </c>
      <c r="AI57" s="104">
        <v>23940</v>
      </c>
      <c r="AJ57" s="104">
        <v>25297</v>
      </c>
      <c r="AK57" s="104">
        <v>25650</v>
      </c>
      <c r="AL57" s="104">
        <v>26795</v>
      </c>
      <c r="AM57" s="104">
        <v>26004</v>
      </c>
      <c r="AN57" s="104">
        <v>28052</v>
      </c>
      <c r="AO57" s="104">
        <v>31697</v>
      </c>
      <c r="AP57" s="104">
        <v>35804</v>
      </c>
      <c r="AQ57" s="104">
        <v>40158</v>
      </c>
      <c r="AR57" s="104">
        <v>37491</v>
      </c>
      <c r="AS57" s="104">
        <v>40744</v>
      </c>
      <c r="AT57" s="104">
        <v>42317</v>
      </c>
      <c r="AU57" s="104">
        <v>45209</v>
      </c>
      <c r="AV57" s="104">
        <v>46818</v>
      </c>
      <c r="AW57" s="104">
        <v>49978</v>
      </c>
      <c r="AX57" s="104">
        <v>54103</v>
      </c>
      <c r="AY57" s="104">
        <v>60784</v>
      </c>
      <c r="AZ57" s="104">
        <v>60902</v>
      </c>
      <c r="BA57" s="104">
        <v>61308</v>
      </c>
      <c r="BB57" s="104">
        <v>60005</v>
      </c>
      <c r="BC57" s="104">
        <v>60827</v>
      </c>
      <c r="BD57" s="100">
        <f t="shared" si="0"/>
        <v>2027</v>
      </c>
      <c r="BE57" s="104">
        <v>59126</v>
      </c>
      <c r="BF57" s="104">
        <v>62136</v>
      </c>
      <c r="BG57" s="104">
        <v>62854</v>
      </c>
      <c r="BH57" s="104">
        <v>62119</v>
      </c>
      <c r="BI57" s="104">
        <v>62218</v>
      </c>
      <c r="BJ57" s="104">
        <v>63052</v>
      </c>
      <c r="BK57" s="100">
        <v>62527</v>
      </c>
      <c r="BL57" s="100">
        <v>48682</v>
      </c>
      <c r="BM57" s="100">
        <v>47185</v>
      </c>
    </row>
    <row r="58" spans="1:65" ht="13.5" customHeight="1">
      <c r="A58" s="111" t="s">
        <v>61</v>
      </c>
      <c r="B58" s="104">
        <v>818</v>
      </c>
      <c r="C58" s="104">
        <v>851</v>
      </c>
      <c r="D58" s="104">
        <v>882</v>
      </c>
      <c r="E58" s="104">
        <v>941</v>
      </c>
      <c r="F58" s="104">
        <v>961</v>
      </c>
      <c r="G58" s="104">
        <v>1042</v>
      </c>
      <c r="H58" s="104">
        <v>1084</v>
      </c>
      <c r="I58" s="104">
        <v>1206</v>
      </c>
      <c r="J58" s="104">
        <v>1408</v>
      </c>
      <c r="K58" s="104">
        <v>1807</v>
      </c>
      <c r="L58" s="104">
        <v>1907</v>
      </c>
      <c r="M58" s="104">
        <v>2159</v>
      </c>
      <c r="N58" s="104">
        <v>2216</v>
      </c>
      <c r="O58" s="104">
        <v>2387</v>
      </c>
      <c r="P58" s="104">
        <v>2531</v>
      </c>
      <c r="Q58" s="104">
        <v>578</v>
      </c>
      <c r="R58" s="104">
        <v>2786</v>
      </c>
      <c r="S58" s="104">
        <v>3243</v>
      </c>
      <c r="T58" s="104">
        <v>3355</v>
      </c>
      <c r="U58" s="104">
        <v>3723</v>
      </c>
      <c r="V58" s="104">
        <v>3814</v>
      </c>
      <c r="W58" s="104">
        <v>3526</v>
      </c>
      <c r="X58" s="104">
        <v>4000</v>
      </c>
      <c r="Y58" s="104">
        <v>4415</v>
      </c>
      <c r="Z58" s="104">
        <v>4895</v>
      </c>
      <c r="AA58" s="104">
        <v>5287</v>
      </c>
      <c r="AB58" s="104">
        <v>5520</v>
      </c>
      <c r="AC58" s="104">
        <v>5897</v>
      </c>
      <c r="AD58" s="104">
        <v>6622</v>
      </c>
      <c r="AE58" s="104">
        <v>7234</v>
      </c>
      <c r="AF58" s="104">
        <v>8184</v>
      </c>
      <c r="AG58" s="104">
        <v>9313</v>
      </c>
      <c r="AH58" s="104">
        <v>10049</v>
      </c>
      <c r="AI58" s="104">
        <v>10146</v>
      </c>
      <c r="AJ58" s="104">
        <v>10020</v>
      </c>
      <c r="AK58" s="104">
        <v>10135</v>
      </c>
      <c r="AL58" s="104">
        <v>10138</v>
      </c>
      <c r="AM58" s="104">
        <v>10622</v>
      </c>
      <c r="AN58" s="104">
        <v>10720</v>
      </c>
      <c r="AO58" s="104">
        <v>10571</v>
      </c>
      <c r="AP58" s="104">
        <v>13975</v>
      </c>
      <c r="AQ58" s="104">
        <v>16538</v>
      </c>
      <c r="AR58" s="104">
        <v>23343</v>
      </c>
      <c r="AS58" s="104">
        <v>16743</v>
      </c>
      <c r="AT58" s="104">
        <v>18807</v>
      </c>
      <c r="AU58" s="104">
        <v>18005</v>
      </c>
      <c r="AV58" s="104">
        <v>18096</v>
      </c>
      <c r="AW58" s="104">
        <v>19399</v>
      </c>
      <c r="AX58" s="104">
        <v>20799</v>
      </c>
      <c r="AY58" s="104">
        <v>21431</v>
      </c>
      <c r="AZ58" s="104">
        <v>21353</v>
      </c>
      <c r="BA58" s="104">
        <v>21725</v>
      </c>
      <c r="BB58" s="104">
        <v>21464</v>
      </c>
      <c r="BC58" s="104">
        <v>20923</v>
      </c>
      <c r="BD58" s="100">
        <f t="shared" si="0"/>
        <v>-672</v>
      </c>
      <c r="BE58" s="104">
        <v>20033</v>
      </c>
      <c r="BF58" s="104">
        <v>20028</v>
      </c>
      <c r="BG58" s="104">
        <v>20251</v>
      </c>
      <c r="BH58" s="104">
        <v>21386</v>
      </c>
      <c r="BI58" s="104">
        <v>20315</v>
      </c>
      <c r="BJ58" s="104">
        <v>18954</v>
      </c>
      <c r="BK58" s="100">
        <v>18533</v>
      </c>
      <c r="BL58" s="100">
        <v>9331</v>
      </c>
      <c r="BM58" s="100">
        <v>8160</v>
      </c>
    </row>
    <row r="59" spans="1:65" ht="13.5" customHeight="1">
      <c r="A59" s="111" t="s">
        <v>62</v>
      </c>
      <c r="B59" s="104">
        <v>617</v>
      </c>
      <c r="C59" s="104">
        <v>655</v>
      </c>
      <c r="D59" s="104">
        <v>646</v>
      </c>
      <c r="E59" s="104">
        <v>717</v>
      </c>
      <c r="F59" s="104">
        <v>695</v>
      </c>
      <c r="G59" s="104">
        <v>749</v>
      </c>
      <c r="H59" s="104">
        <v>841</v>
      </c>
      <c r="I59" s="104">
        <v>857</v>
      </c>
      <c r="J59" s="104">
        <v>895</v>
      </c>
      <c r="K59" s="104">
        <v>1027</v>
      </c>
      <c r="L59" s="104">
        <v>1094</v>
      </c>
      <c r="M59" s="104">
        <v>1211</v>
      </c>
      <c r="N59" s="104">
        <v>1316</v>
      </c>
      <c r="O59" s="104">
        <v>1430</v>
      </c>
      <c r="P59" s="104">
        <v>1542</v>
      </c>
      <c r="Q59" s="104">
        <v>415</v>
      </c>
      <c r="R59" s="104">
        <v>1741</v>
      </c>
      <c r="S59" s="104">
        <v>1787</v>
      </c>
      <c r="T59" s="104">
        <v>1969</v>
      </c>
      <c r="U59" s="104">
        <v>2229</v>
      </c>
      <c r="V59" s="104">
        <v>2381</v>
      </c>
      <c r="W59" s="104">
        <v>2687</v>
      </c>
      <c r="X59" s="104">
        <v>2969</v>
      </c>
      <c r="Y59" s="104">
        <v>3010</v>
      </c>
      <c r="Z59" s="104">
        <v>3201</v>
      </c>
      <c r="AA59" s="104">
        <v>3964</v>
      </c>
      <c r="AB59" s="104">
        <v>3461</v>
      </c>
      <c r="AC59" s="104">
        <v>3111</v>
      </c>
      <c r="AD59" s="104">
        <v>2916</v>
      </c>
      <c r="AE59" s="104">
        <v>3151</v>
      </c>
      <c r="AF59" s="104">
        <v>3148</v>
      </c>
      <c r="AG59" s="104">
        <v>3429</v>
      </c>
      <c r="AH59" s="104">
        <v>3423</v>
      </c>
      <c r="AI59" s="104">
        <v>3648</v>
      </c>
      <c r="AJ59" s="104">
        <v>3732</v>
      </c>
      <c r="AK59" s="104">
        <v>3460</v>
      </c>
      <c r="AL59" s="104">
        <v>3554</v>
      </c>
      <c r="AM59" s="104">
        <v>3518</v>
      </c>
      <c r="AN59" s="104">
        <v>3546</v>
      </c>
      <c r="AO59" s="104">
        <v>4394</v>
      </c>
      <c r="AP59" s="104">
        <v>4401</v>
      </c>
      <c r="AQ59" s="104">
        <v>5041</v>
      </c>
      <c r="AR59" s="104">
        <v>5907</v>
      </c>
      <c r="AS59" s="104">
        <v>6898</v>
      </c>
      <c r="AT59" s="104">
        <v>6439</v>
      </c>
      <c r="AU59" s="104">
        <v>6688</v>
      </c>
      <c r="AV59" s="104">
        <v>7695</v>
      </c>
      <c r="AW59" s="104">
        <v>8121</v>
      </c>
      <c r="AX59" s="104">
        <v>9093</v>
      </c>
      <c r="AY59" s="104">
        <v>9351</v>
      </c>
      <c r="AZ59" s="104">
        <v>10359</v>
      </c>
      <c r="BA59" s="104">
        <v>9650</v>
      </c>
      <c r="BB59" s="104">
        <v>9774</v>
      </c>
      <c r="BC59" s="104">
        <v>9759</v>
      </c>
      <c r="BD59" s="100">
        <f t="shared" si="0"/>
        <v>297</v>
      </c>
      <c r="BE59" s="104">
        <v>9994</v>
      </c>
      <c r="BF59" s="104">
        <v>10064</v>
      </c>
      <c r="BG59" s="104">
        <v>10056</v>
      </c>
      <c r="BH59" s="104">
        <v>10281</v>
      </c>
      <c r="BI59" s="104">
        <v>10976</v>
      </c>
      <c r="BJ59" s="104">
        <v>10889</v>
      </c>
      <c r="BK59" s="100">
        <v>10915</v>
      </c>
      <c r="BL59" s="100">
        <v>10921</v>
      </c>
      <c r="BM59" s="100">
        <v>10995</v>
      </c>
    </row>
    <row r="60" spans="1:65" ht="13.5" customHeight="1">
      <c r="A60" s="111" t="s">
        <v>63</v>
      </c>
      <c r="B60" s="104" t="s">
        <v>306</v>
      </c>
      <c r="C60" s="104" t="s">
        <v>306</v>
      </c>
      <c r="D60" s="104" t="s">
        <v>306</v>
      </c>
      <c r="E60" s="104" t="s">
        <v>306</v>
      </c>
      <c r="F60" s="104">
        <v>3</v>
      </c>
      <c r="G60" s="104">
        <v>6</v>
      </c>
      <c r="H60" s="104">
        <v>13</v>
      </c>
      <c r="I60" s="104">
        <v>21</v>
      </c>
      <c r="J60" s="104">
        <v>26</v>
      </c>
      <c r="K60" s="104">
        <v>37</v>
      </c>
      <c r="L60" s="104">
        <v>36</v>
      </c>
      <c r="M60" s="104">
        <v>56</v>
      </c>
      <c r="N60" s="104">
        <v>57</v>
      </c>
      <c r="O60" s="104">
        <v>74</v>
      </c>
      <c r="P60" s="104">
        <v>65</v>
      </c>
      <c r="Q60" s="104">
        <v>28</v>
      </c>
      <c r="R60" s="104">
        <v>76</v>
      </c>
      <c r="S60" s="104">
        <v>61</v>
      </c>
      <c r="T60" s="104">
        <v>93</v>
      </c>
      <c r="U60" s="104">
        <v>104</v>
      </c>
      <c r="V60" s="104">
        <v>110</v>
      </c>
      <c r="W60" s="104">
        <v>90</v>
      </c>
      <c r="X60" s="104">
        <v>99</v>
      </c>
      <c r="Y60" s="104">
        <v>85</v>
      </c>
      <c r="Z60" s="104">
        <v>137</v>
      </c>
      <c r="AA60" s="104">
        <v>136</v>
      </c>
      <c r="AB60" s="104">
        <v>91</v>
      </c>
      <c r="AC60" s="104">
        <v>116</v>
      </c>
      <c r="AD60" s="104">
        <v>124</v>
      </c>
      <c r="AE60" s="104">
        <v>146</v>
      </c>
      <c r="AF60" s="104">
        <v>223</v>
      </c>
      <c r="AG60" s="104">
        <v>244</v>
      </c>
      <c r="AH60" s="104">
        <v>281</v>
      </c>
      <c r="AI60" s="104">
        <v>333</v>
      </c>
      <c r="AJ60" s="104">
        <v>301</v>
      </c>
      <c r="AK60" s="104">
        <v>320</v>
      </c>
      <c r="AL60" s="104">
        <v>280</v>
      </c>
      <c r="AM60" s="104">
        <v>199</v>
      </c>
      <c r="AN60" s="104">
        <v>214</v>
      </c>
      <c r="AO60" s="104">
        <v>191</v>
      </c>
      <c r="AP60" s="104">
        <v>267</v>
      </c>
      <c r="AQ60" s="104">
        <v>96</v>
      </c>
      <c r="AR60" s="104">
        <v>328</v>
      </c>
      <c r="AS60" s="104">
        <v>242</v>
      </c>
      <c r="AT60" s="104">
        <v>331</v>
      </c>
      <c r="AU60" s="104">
        <v>342</v>
      </c>
      <c r="AV60" s="104">
        <v>296</v>
      </c>
      <c r="AW60" s="104">
        <v>118</v>
      </c>
      <c r="AX60" s="104">
        <v>294</v>
      </c>
      <c r="AY60" s="104">
        <v>406</v>
      </c>
      <c r="AZ60" s="104">
        <v>352</v>
      </c>
      <c r="BA60" s="104">
        <v>336</v>
      </c>
      <c r="BB60" s="104">
        <v>430</v>
      </c>
      <c r="BC60" s="104">
        <v>406</v>
      </c>
      <c r="BD60" s="100">
        <f t="shared" si="0"/>
        <v>-15</v>
      </c>
      <c r="BE60" s="104">
        <v>380</v>
      </c>
      <c r="BF60" s="104">
        <v>338</v>
      </c>
      <c r="BG60" s="104">
        <v>391</v>
      </c>
      <c r="BH60" s="104">
        <v>578</v>
      </c>
      <c r="BI60" s="104">
        <v>474</v>
      </c>
      <c r="BJ60" s="104">
        <v>453</v>
      </c>
      <c r="BK60" s="100">
        <v>473</v>
      </c>
      <c r="BL60" s="100">
        <v>459</v>
      </c>
      <c r="BM60" s="100">
        <v>453</v>
      </c>
    </row>
    <row r="61" spans="1:65" ht="13.5" customHeight="1">
      <c r="A61" s="111" t="s">
        <v>64</v>
      </c>
      <c r="B61" s="105">
        <v>4290</v>
      </c>
      <c r="C61" s="105">
        <v>4596</v>
      </c>
      <c r="D61" s="105">
        <v>5242</v>
      </c>
      <c r="E61" s="105">
        <v>5763</v>
      </c>
      <c r="F61" s="105">
        <v>5730</v>
      </c>
      <c r="G61" s="105">
        <v>5936</v>
      </c>
      <c r="H61" s="105">
        <v>6316</v>
      </c>
      <c r="I61" s="105">
        <v>6526</v>
      </c>
      <c r="J61" s="105">
        <v>7008</v>
      </c>
      <c r="K61" s="105">
        <v>8052</v>
      </c>
      <c r="L61" s="105">
        <v>8392</v>
      </c>
      <c r="M61" s="105">
        <v>9066</v>
      </c>
      <c r="N61" s="105">
        <v>9172</v>
      </c>
      <c r="O61" s="105">
        <v>10918</v>
      </c>
      <c r="P61" s="105">
        <v>13739</v>
      </c>
      <c r="Q61" s="105">
        <v>3358</v>
      </c>
      <c r="R61" s="105">
        <v>14829</v>
      </c>
      <c r="S61" s="105">
        <v>15521</v>
      </c>
      <c r="T61" s="105">
        <v>18079</v>
      </c>
      <c r="U61" s="105">
        <v>21329</v>
      </c>
      <c r="V61" s="105">
        <v>23379</v>
      </c>
      <c r="W61" s="105">
        <v>20625</v>
      </c>
      <c r="X61" s="105">
        <v>21334</v>
      </c>
      <c r="Y61" s="105">
        <v>23669</v>
      </c>
      <c r="Z61" s="105">
        <v>25838</v>
      </c>
      <c r="AA61" s="105">
        <v>28113</v>
      </c>
      <c r="AB61" s="105">
        <v>26222</v>
      </c>
      <c r="AC61" s="105">
        <v>27272</v>
      </c>
      <c r="AD61" s="105">
        <v>27608</v>
      </c>
      <c r="AE61" s="105">
        <v>29485</v>
      </c>
      <c r="AF61" s="105">
        <v>31099</v>
      </c>
      <c r="AG61" s="105">
        <v>33332</v>
      </c>
      <c r="AH61" s="105">
        <v>35004</v>
      </c>
      <c r="AI61" s="105">
        <v>38066</v>
      </c>
      <c r="AJ61" s="105">
        <v>39350</v>
      </c>
      <c r="AK61" s="105">
        <v>39565</v>
      </c>
      <c r="AL61" s="105">
        <v>40767</v>
      </c>
      <c r="AM61" s="105">
        <v>40343</v>
      </c>
      <c r="AN61" s="105">
        <v>42532</v>
      </c>
      <c r="AO61" s="105">
        <v>46853</v>
      </c>
      <c r="AP61" s="105">
        <v>54447</v>
      </c>
      <c r="AQ61" s="105">
        <v>61833</v>
      </c>
      <c r="AR61" s="105">
        <v>67069</v>
      </c>
      <c r="AS61" s="105">
        <v>64627</v>
      </c>
      <c r="AT61" s="105">
        <v>67894</v>
      </c>
      <c r="AU61" s="105">
        <v>70244</v>
      </c>
      <c r="AV61" s="105">
        <v>72905</v>
      </c>
      <c r="AW61" s="105">
        <v>77616</v>
      </c>
      <c r="AX61" s="105">
        <v>84289</v>
      </c>
      <c r="AY61" s="105">
        <v>91972</v>
      </c>
      <c r="AZ61" s="105">
        <v>92966</v>
      </c>
      <c r="BA61" s="105">
        <v>93019</v>
      </c>
      <c r="BB61" s="105">
        <v>91673</v>
      </c>
      <c r="BC61" s="105">
        <v>91915</v>
      </c>
      <c r="BD61" s="100">
        <f t="shared" si="0"/>
        <v>1637</v>
      </c>
      <c r="BE61" s="105">
        <v>89533</v>
      </c>
      <c r="BF61" s="105">
        <v>92566</v>
      </c>
      <c r="BG61" s="105">
        <v>93552</v>
      </c>
      <c r="BH61" s="105">
        <v>94364</v>
      </c>
      <c r="BI61" s="105">
        <v>93983</v>
      </c>
      <c r="BJ61" s="105">
        <v>93348</v>
      </c>
      <c r="BK61" s="103">
        <v>92448</v>
      </c>
      <c r="BL61" s="103">
        <v>69393</v>
      </c>
      <c r="BM61" s="103">
        <v>66793</v>
      </c>
    </row>
    <row r="62" spans="1:65" ht="13.5" customHeight="1">
      <c r="A62" s="118" t="s">
        <v>65</v>
      </c>
      <c r="B62" s="119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0">
        <f t="shared" si="0"/>
        <v>0</v>
      </c>
      <c r="BE62" s="102"/>
      <c r="BF62" s="102"/>
      <c r="BG62" s="102"/>
      <c r="BH62" s="102"/>
      <c r="BI62" s="102"/>
      <c r="BJ62" s="102"/>
      <c r="BL62" s="108"/>
      <c r="BM62" s="108"/>
    </row>
    <row r="63" spans="1:65" ht="13.5" customHeight="1">
      <c r="A63" s="111" t="s">
        <v>66</v>
      </c>
      <c r="B63" s="104">
        <v>266</v>
      </c>
      <c r="C63" s="104">
        <v>233</v>
      </c>
      <c r="D63" s="104">
        <v>316</v>
      </c>
      <c r="E63" s="104">
        <v>413</v>
      </c>
      <c r="F63" s="104">
        <v>423</v>
      </c>
      <c r="G63" s="104">
        <v>580</v>
      </c>
      <c r="H63" s="104">
        <v>649</v>
      </c>
      <c r="I63" s="104">
        <v>833</v>
      </c>
      <c r="J63" s="104">
        <v>1449</v>
      </c>
      <c r="K63" s="104">
        <v>1728</v>
      </c>
      <c r="L63" s="104">
        <v>2100</v>
      </c>
      <c r="M63" s="104">
        <v>2044</v>
      </c>
      <c r="N63" s="104">
        <v>2108</v>
      </c>
      <c r="O63" s="104">
        <v>2318</v>
      </c>
      <c r="P63" s="104">
        <v>2772</v>
      </c>
      <c r="Q63" s="104">
        <v>896</v>
      </c>
      <c r="R63" s="104">
        <v>3411</v>
      </c>
      <c r="S63" s="104">
        <v>3298</v>
      </c>
      <c r="T63" s="104">
        <v>4000</v>
      </c>
      <c r="U63" s="104">
        <v>4907</v>
      </c>
      <c r="V63" s="104">
        <v>5070</v>
      </c>
      <c r="W63" s="104">
        <v>4608</v>
      </c>
      <c r="X63" s="104">
        <v>4353</v>
      </c>
      <c r="Y63" s="104">
        <v>4520</v>
      </c>
      <c r="Z63" s="104">
        <v>4598</v>
      </c>
      <c r="AA63" s="104">
        <v>4094</v>
      </c>
      <c r="AB63" s="104">
        <v>3679</v>
      </c>
      <c r="AC63" s="104">
        <v>3448</v>
      </c>
      <c r="AD63" s="104">
        <v>3693</v>
      </c>
      <c r="AE63" s="104">
        <v>3530</v>
      </c>
      <c r="AF63" s="104">
        <v>3543</v>
      </c>
      <c r="AG63" s="104">
        <v>3643</v>
      </c>
      <c r="AH63" s="104">
        <v>3681</v>
      </c>
      <c r="AI63" s="104">
        <v>4133</v>
      </c>
      <c r="AJ63" s="104">
        <v>4744</v>
      </c>
      <c r="AK63" s="104">
        <v>4860</v>
      </c>
      <c r="AL63" s="104">
        <v>4962</v>
      </c>
      <c r="AM63" s="104">
        <v>5118</v>
      </c>
      <c r="AN63" s="104">
        <v>5116</v>
      </c>
      <c r="AO63" s="104">
        <v>5480</v>
      </c>
      <c r="AP63" s="104">
        <v>5313</v>
      </c>
      <c r="AQ63" s="104">
        <v>5998</v>
      </c>
      <c r="AR63" s="104">
        <v>6346</v>
      </c>
      <c r="AS63" s="104">
        <v>6167</v>
      </c>
      <c r="AT63" s="104">
        <v>5861</v>
      </c>
      <c r="AU63" s="104">
        <v>5845</v>
      </c>
      <c r="AV63" s="104">
        <v>11834</v>
      </c>
      <c r="AW63" s="104">
        <v>10198</v>
      </c>
      <c r="AX63" s="104">
        <v>7719</v>
      </c>
      <c r="AY63" s="104">
        <v>9901</v>
      </c>
      <c r="AZ63" s="104">
        <v>9605</v>
      </c>
      <c r="BA63" s="104">
        <v>8769</v>
      </c>
      <c r="BB63" s="104">
        <v>7814</v>
      </c>
      <c r="BC63" s="104">
        <v>7896</v>
      </c>
      <c r="BD63" s="100">
        <f t="shared" si="0"/>
        <v>-1178</v>
      </c>
      <c r="BE63" s="104">
        <v>7817</v>
      </c>
      <c r="BF63" s="104">
        <v>7095</v>
      </c>
      <c r="BG63" s="104">
        <v>6718</v>
      </c>
      <c r="BH63" s="104">
        <v>8459</v>
      </c>
      <c r="BI63" s="104">
        <v>9106</v>
      </c>
      <c r="BJ63" s="104">
        <v>7195</v>
      </c>
      <c r="BK63" s="100">
        <v>4568</v>
      </c>
      <c r="BL63" s="100">
        <v>3200</v>
      </c>
      <c r="BM63" s="100">
        <v>1789</v>
      </c>
    </row>
    <row r="64" spans="1:65" ht="13.5" customHeight="1">
      <c r="A64" s="111" t="s">
        <v>67</v>
      </c>
      <c r="B64" s="104">
        <v>179</v>
      </c>
      <c r="C64" s="104">
        <v>307</v>
      </c>
      <c r="D64" s="104">
        <v>592</v>
      </c>
      <c r="E64" s="104">
        <v>648</v>
      </c>
      <c r="F64" s="104">
        <v>448</v>
      </c>
      <c r="G64" s="104">
        <v>450</v>
      </c>
      <c r="H64" s="104">
        <v>613</v>
      </c>
      <c r="I64" s="104">
        <v>679</v>
      </c>
      <c r="J64" s="104">
        <v>685</v>
      </c>
      <c r="K64" s="104">
        <v>835</v>
      </c>
      <c r="L64" s="104">
        <v>928</v>
      </c>
      <c r="M64" s="104">
        <v>981</v>
      </c>
      <c r="N64" s="104">
        <v>1339</v>
      </c>
      <c r="O64" s="104">
        <v>1607</v>
      </c>
      <c r="P64" s="104">
        <v>2149</v>
      </c>
      <c r="Q64" s="104">
        <v>563</v>
      </c>
      <c r="R64" s="104">
        <v>2961</v>
      </c>
      <c r="S64" s="104">
        <v>5672</v>
      </c>
      <c r="T64" s="104">
        <v>4868</v>
      </c>
      <c r="U64" s="104">
        <v>4303</v>
      </c>
      <c r="V64" s="104">
        <v>3818</v>
      </c>
      <c r="W64" s="104">
        <v>3841</v>
      </c>
      <c r="X64" s="104">
        <v>3212</v>
      </c>
      <c r="Y64" s="104">
        <v>3034</v>
      </c>
      <c r="Z64" s="104">
        <v>3113</v>
      </c>
      <c r="AA64" s="104">
        <v>2723</v>
      </c>
      <c r="AB64" s="104">
        <v>1599</v>
      </c>
      <c r="AC64" s="104">
        <v>2075</v>
      </c>
      <c r="AD64" s="104">
        <v>1894</v>
      </c>
      <c r="AE64" s="104">
        <v>2902</v>
      </c>
      <c r="AF64" s="104">
        <v>2745</v>
      </c>
      <c r="AG64" s="104">
        <v>2317</v>
      </c>
      <c r="AH64" s="104">
        <v>2541</v>
      </c>
      <c r="AI64" s="104">
        <v>2337</v>
      </c>
      <c r="AJ64" s="104">
        <v>2723</v>
      </c>
      <c r="AK64" s="104">
        <v>2727</v>
      </c>
      <c r="AL64" s="104">
        <v>2741</v>
      </c>
      <c r="AM64" s="104">
        <v>2512</v>
      </c>
      <c r="AN64" s="104">
        <v>2327</v>
      </c>
      <c r="AO64" s="104">
        <v>2538</v>
      </c>
      <c r="AP64" s="104">
        <v>2634</v>
      </c>
      <c r="AQ64" s="104">
        <v>2633</v>
      </c>
      <c r="AR64" s="104">
        <v>2397</v>
      </c>
      <c r="AS64" s="104">
        <v>2351</v>
      </c>
      <c r="AT64" s="104">
        <v>2745</v>
      </c>
      <c r="AU64" s="104">
        <v>2580</v>
      </c>
      <c r="AV64" s="104">
        <v>2514</v>
      </c>
      <c r="AW64" s="104">
        <v>2584</v>
      </c>
      <c r="AX64" s="104">
        <v>3221</v>
      </c>
      <c r="AY64" s="104">
        <v>3249</v>
      </c>
      <c r="AZ64" s="104">
        <v>4050</v>
      </c>
      <c r="BA64" s="104">
        <v>4424</v>
      </c>
      <c r="BB64" s="104">
        <v>1540</v>
      </c>
      <c r="BC64" s="104">
        <v>3027</v>
      </c>
      <c r="BD64" s="100">
        <f t="shared" si="0"/>
        <v>55</v>
      </c>
      <c r="BE64" s="104">
        <v>3861</v>
      </c>
      <c r="BF64" s="104">
        <v>2451</v>
      </c>
      <c r="BG64" s="104">
        <v>3082</v>
      </c>
      <c r="BH64" s="104">
        <v>2791</v>
      </c>
      <c r="BI64" s="104">
        <v>44503</v>
      </c>
      <c r="BJ64" s="104">
        <v>6249</v>
      </c>
      <c r="BK64" s="100">
        <v>4990</v>
      </c>
      <c r="BL64" s="100">
        <v>3300</v>
      </c>
      <c r="BM64" s="100">
        <v>2551</v>
      </c>
    </row>
    <row r="65" spans="1:65" ht="13.5" customHeight="1">
      <c r="A65" s="111" t="s">
        <v>68</v>
      </c>
      <c r="B65" s="104">
        <v>23</v>
      </c>
      <c r="C65" s="104">
        <v>34</v>
      </c>
      <c r="D65" s="104">
        <v>25</v>
      </c>
      <c r="E65" s="104">
        <v>53</v>
      </c>
      <c r="F65" s="104">
        <v>234</v>
      </c>
      <c r="G65" s="104">
        <v>78</v>
      </c>
      <c r="H65" s="104">
        <v>120</v>
      </c>
      <c r="I65" s="104">
        <v>40</v>
      </c>
      <c r="J65" s="104">
        <v>257</v>
      </c>
      <c r="K65" s="104">
        <v>353</v>
      </c>
      <c r="L65" s="104">
        <v>396</v>
      </c>
      <c r="M65" s="104">
        <v>1580</v>
      </c>
      <c r="N65" s="104">
        <v>782</v>
      </c>
      <c r="O65" s="104">
        <v>398</v>
      </c>
      <c r="P65" s="104">
        <v>522</v>
      </c>
      <c r="Q65" s="104">
        <v>111</v>
      </c>
      <c r="R65" s="104">
        <v>649</v>
      </c>
      <c r="S65" s="104">
        <v>2871</v>
      </c>
      <c r="T65" s="104">
        <v>1611</v>
      </c>
      <c r="U65" s="104">
        <v>2043</v>
      </c>
      <c r="V65" s="104">
        <v>1680</v>
      </c>
      <c r="W65" s="104">
        <v>-102</v>
      </c>
      <c r="X65" s="104">
        <v>-1</v>
      </c>
      <c r="Y65" s="104">
        <v>119</v>
      </c>
      <c r="Z65" s="104">
        <v>-35</v>
      </c>
      <c r="AA65" s="104">
        <v>416</v>
      </c>
      <c r="AB65" s="104">
        <v>-229</v>
      </c>
      <c r="AC65" s="104">
        <v>-230</v>
      </c>
      <c r="AD65" s="104">
        <v>-226</v>
      </c>
      <c r="AE65" s="104">
        <v>2098</v>
      </c>
      <c r="AF65" s="104">
        <v>522</v>
      </c>
      <c r="AG65" s="104">
        <v>876</v>
      </c>
      <c r="AH65" s="104">
        <v>2924</v>
      </c>
      <c r="AI65" s="104">
        <v>4150</v>
      </c>
      <c r="AJ65" s="104">
        <v>3279</v>
      </c>
      <c r="AK65" s="104">
        <v>3154</v>
      </c>
      <c r="AL65" s="104">
        <v>3346</v>
      </c>
      <c r="AM65" s="104">
        <v>2141</v>
      </c>
      <c r="AN65" s="104">
        <v>4422</v>
      </c>
      <c r="AO65" s="104">
        <v>2605</v>
      </c>
      <c r="AP65" s="104">
        <v>3826</v>
      </c>
      <c r="AQ65" s="104">
        <v>4350</v>
      </c>
      <c r="AR65" s="104">
        <v>10107</v>
      </c>
      <c r="AS65" s="104">
        <v>7302</v>
      </c>
      <c r="AT65" s="104">
        <v>17656</v>
      </c>
      <c r="AU65" s="104">
        <v>46040</v>
      </c>
      <c r="AV65" s="104">
        <v>15219</v>
      </c>
      <c r="AW65" s="104">
        <v>11170</v>
      </c>
      <c r="AX65" s="104">
        <v>16736</v>
      </c>
      <c r="AY65" s="104">
        <v>10744</v>
      </c>
      <c r="AZ65" s="104">
        <v>10228</v>
      </c>
      <c r="BA65" s="104">
        <v>11939</v>
      </c>
      <c r="BB65" s="104">
        <v>22982</v>
      </c>
      <c r="BC65" s="104">
        <v>9747</v>
      </c>
      <c r="BD65" s="100">
        <f t="shared" si="0"/>
        <v>5360</v>
      </c>
      <c r="BE65" s="104">
        <v>8991</v>
      </c>
      <c r="BF65" s="104">
        <v>10594</v>
      </c>
      <c r="BG65" s="104">
        <v>15107</v>
      </c>
      <c r="BH65" s="104">
        <v>43073</v>
      </c>
      <c r="BI65" s="104">
        <v>16743</v>
      </c>
      <c r="BJ65" s="104">
        <v>13801</v>
      </c>
      <c r="BK65" s="100">
        <v>14193</v>
      </c>
      <c r="BL65" s="100">
        <v>11099</v>
      </c>
      <c r="BM65" s="100">
        <v>11116</v>
      </c>
    </row>
    <row r="66" spans="1:65" ht="13.5" customHeight="1">
      <c r="A66" s="111" t="s">
        <v>69</v>
      </c>
      <c r="B66" s="105">
        <v>469</v>
      </c>
      <c r="C66" s="105">
        <v>574</v>
      </c>
      <c r="D66" s="105">
        <v>933</v>
      </c>
      <c r="E66" s="105">
        <v>1114</v>
      </c>
      <c r="F66" s="105">
        <v>1105</v>
      </c>
      <c r="G66" s="105">
        <v>1108</v>
      </c>
      <c r="H66" s="105">
        <v>1382</v>
      </c>
      <c r="I66" s="105">
        <v>1552</v>
      </c>
      <c r="J66" s="105">
        <v>2392</v>
      </c>
      <c r="K66" s="105">
        <v>2917</v>
      </c>
      <c r="L66" s="105">
        <v>3423</v>
      </c>
      <c r="M66" s="105">
        <v>4605</v>
      </c>
      <c r="N66" s="105">
        <v>4229</v>
      </c>
      <c r="O66" s="105">
        <v>4322</v>
      </c>
      <c r="P66" s="105">
        <v>5442</v>
      </c>
      <c r="Q66" s="105">
        <v>1569</v>
      </c>
      <c r="R66" s="105">
        <v>7021</v>
      </c>
      <c r="S66" s="105">
        <v>11841</v>
      </c>
      <c r="T66" s="105">
        <v>10480</v>
      </c>
      <c r="U66" s="105">
        <v>11252</v>
      </c>
      <c r="V66" s="105">
        <v>10568</v>
      </c>
      <c r="W66" s="105">
        <v>8347</v>
      </c>
      <c r="X66" s="105">
        <v>7564</v>
      </c>
      <c r="Y66" s="105">
        <v>7673</v>
      </c>
      <c r="Z66" s="105">
        <v>7676</v>
      </c>
      <c r="AA66" s="105">
        <v>7233</v>
      </c>
      <c r="AB66" s="105">
        <v>5049</v>
      </c>
      <c r="AC66" s="105">
        <v>5293</v>
      </c>
      <c r="AD66" s="105">
        <v>5362</v>
      </c>
      <c r="AE66" s="105">
        <v>8531</v>
      </c>
      <c r="AF66" s="105">
        <v>6810</v>
      </c>
      <c r="AG66" s="105">
        <v>6836</v>
      </c>
      <c r="AH66" s="105">
        <v>9146</v>
      </c>
      <c r="AI66" s="105">
        <v>10620</v>
      </c>
      <c r="AJ66" s="105">
        <v>10746</v>
      </c>
      <c r="AK66" s="105">
        <v>10741</v>
      </c>
      <c r="AL66" s="105">
        <v>11049</v>
      </c>
      <c r="AM66" s="105">
        <v>9771</v>
      </c>
      <c r="AN66" s="105">
        <v>11865</v>
      </c>
      <c r="AO66" s="105">
        <v>10623</v>
      </c>
      <c r="AP66" s="105">
        <v>11773</v>
      </c>
      <c r="AQ66" s="105">
        <v>12981</v>
      </c>
      <c r="AR66" s="105">
        <v>18850</v>
      </c>
      <c r="AS66" s="105">
        <v>15820</v>
      </c>
      <c r="AT66" s="105">
        <v>26262</v>
      </c>
      <c r="AU66" s="105">
        <v>54465</v>
      </c>
      <c r="AV66" s="105">
        <v>29567</v>
      </c>
      <c r="AW66" s="105">
        <v>23952</v>
      </c>
      <c r="AX66" s="105">
        <v>27676</v>
      </c>
      <c r="AY66" s="105">
        <v>23894</v>
      </c>
      <c r="AZ66" s="105">
        <v>23883</v>
      </c>
      <c r="BA66" s="105">
        <v>25132</v>
      </c>
      <c r="BB66" s="105">
        <v>32336</v>
      </c>
      <c r="BC66" s="105">
        <v>20670</v>
      </c>
      <c r="BD66" s="100">
        <f t="shared" si="0"/>
        <v>4237</v>
      </c>
      <c r="BE66" s="105">
        <v>20669</v>
      </c>
      <c r="BF66" s="105">
        <v>20140</v>
      </c>
      <c r="BG66" s="105">
        <v>24907</v>
      </c>
      <c r="BH66" s="105">
        <v>54323</v>
      </c>
      <c r="BI66" s="105">
        <v>70352</v>
      </c>
      <c r="BJ66" s="105">
        <v>27245</v>
      </c>
      <c r="BK66" s="103">
        <v>23751</v>
      </c>
      <c r="BL66" s="103">
        <v>17599</v>
      </c>
      <c r="BM66" s="103">
        <v>15456</v>
      </c>
    </row>
    <row r="67" spans="1:65" ht="13.5" customHeight="1">
      <c r="A67" s="118" t="s">
        <v>70</v>
      </c>
      <c r="B67" s="119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0">
        <f t="shared" si="0"/>
        <v>0</v>
      </c>
      <c r="BE67" s="102"/>
      <c r="BF67" s="102"/>
      <c r="BG67" s="102"/>
      <c r="BH67" s="102"/>
      <c r="BI67" s="102"/>
      <c r="BJ67" s="102"/>
      <c r="BL67" s="108"/>
      <c r="BM67" s="108"/>
    </row>
    <row r="68" spans="1:65" ht="13.5" customHeight="1">
      <c r="A68" s="111" t="s">
        <v>71</v>
      </c>
      <c r="B68" s="104">
        <v>482</v>
      </c>
      <c r="C68" s="104">
        <v>553</v>
      </c>
      <c r="D68" s="104">
        <v>579</v>
      </c>
      <c r="E68" s="104">
        <v>719</v>
      </c>
      <c r="F68" s="104">
        <v>1627</v>
      </c>
      <c r="G68" s="104">
        <v>2310</v>
      </c>
      <c r="H68" s="104">
        <v>2516</v>
      </c>
      <c r="I68" s="104">
        <v>2470</v>
      </c>
      <c r="J68" s="104">
        <v>2893</v>
      </c>
      <c r="K68" s="104">
        <v>3333</v>
      </c>
      <c r="L68" s="104">
        <v>3686</v>
      </c>
      <c r="M68" s="104">
        <v>3573</v>
      </c>
      <c r="N68" s="104">
        <v>3573</v>
      </c>
      <c r="O68" s="104">
        <v>4349</v>
      </c>
      <c r="P68" s="104">
        <v>4200</v>
      </c>
      <c r="Q68" s="104">
        <v>1074</v>
      </c>
      <c r="R68" s="104">
        <v>4638</v>
      </c>
      <c r="S68" s="104">
        <v>5186</v>
      </c>
      <c r="T68" s="104">
        <v>6123</v>
      </c>
      <c r="U68" s="104">
        <v>6893</v>
      </c>
      <c r="V68" s="104">
        <v>7099</v>
      </c>
      <c r="W68" s="104">
        <v>6722</v>
      </c>
      <c r="X68" s="104">
        <v>6258</v>
      </c>
      <c r="Y68" s="104">
        <v>6483</v>
      </c>
      <c r="Z68" s="104">
        <v>7598</v>
      </c>
      <c r="AA68" s="104">
        <v>7802</v>
      </c>
      <c r="AB68" s="104">
        <v>7869</v>
      </c>
      <c r="AC68" s="104">
        <v>8377</v>
      </c>
      <c r="AD68" s="104">
        <v>9150</v>
      </c>
      <c r="AE68" s="104">
        <v>9918</v>
      </c>
      <c r="AF68" s="104">
        <v>11372</v>
      </c>
      <c r="AG68" s="104">
        <v>12402</v>
      </c>
      <c r="AH68" s="104">
        <v>13481</v>
      </c>
      <c r="AI68" s="104">
        <v>14258</v>
      </c>
      <c r="AJ68" s="104">
        <v>14694</v>
      </c>
      <c r="AK68" s="104">
        <v>14871</v>
      </c>
      <c r="AL68" s="104">
        <v>15073</v>
      </c>
      <c r="AM68" s="104">
        <v>16606</v>
      </c>
      <c r="AN68" s="104">
        <v>17589</v>
      </c>
      <c r="AO68" s="104">
        <v>20578</v>
      </c>
      <c r="AP68" s="104">
        <v>22858</v>
      </c>
      <c r="AQ68" s="104">
        <v>25879</v>
      </c>
      <c r="AR68" s="104">
        <v>31473</v>
      </c>
      <c r="AS68" s="104">
        <v>34360</v>
      </c>
      <c r="AT68" s="104">
        <v>38271</v>
      </c>
      <c r="AU68" s="104">
        <v>39710</v>
      </c>
      <c r="AV68" s="104">
        <v>38427</v>
      </c>
      <c r="AW68" s="104">
        <v>38918</v>
      </c>
      <c r="AX68" s="104">
        <v>53206</v>
      </c>
      <c r="AY68" s="104">
        <v>73261</v>
      </c>
      <c r="AZ68" s="104">
        <v>66476</v>
      </c>
      <c r="BA68" s="104">
        <v>47492</v>
      </c>
      <c r="BB68" s="104">
        <v>42407</v>
      </c>
      <c r="BC68" s="104">
        <v>40813</v>
      </c>
      <c r="BD68" s="100">
        <f t="shared" si="0"/>
        <v>-182</v>
      </c>
      <c r="BE68" s="104">
        <v>40022</v>
      </c>
      <c r="BF68" s="104">
        <v>39779</v>
      </c>
      <c r="BG68" s="104">
        <v>40631</v>
      </c>
      <c r="BH68" s="104">
        <v>41020</v>
      </c>
      <c r="BI68" s="104">
        <v>39851</v>
      </c>
      <c r="BJ68" s="104">
        <v>37029</v>
      </c>
      <c r="BK68" s="100">
        <v>36261</v>
      </c>
      <c r="BL68" s="100">
        <v>35946</v>
      </c>
      <c r="BM68" s="100">
        <v>35937</v>
      </c>
    </row>
    <row r="69" spans="1:65" ht="13.5" customHeight="1">
      <c r="A69" s="111" t="s">
        <v>72</v>
      </c>
      <c r="B69" s="104">
        <v>328</v>
      </c>
      <c r="C69" s="104">
        <v>426</v>
      </c>
      <c r="D69" s="104">
        <v>382</v>
      </c>
      <c r="E69" s="104">
        <v>413</v>
      </c>
      <c r="F69" s="104">
        <v>706</v>
      </c>
      <c r="G69" s="104">
        <v>1161</v>
      </c>
      <c r="H69" s="104">
        <v>1394</v>
      </c>
      <c r="I69" s="104">
        <v>1234</v>
      </c>
      <c r="J69" s="104">
        <v>1387</v>
      </c>
      <c r="K69" s="104">
        <v>1435</v>
      </c>
      <c r="L69" s="104">
        <v>1448</v>
      </c>
      <c r="M69" s="104">
        <v>1534</v>
      </c>
      <c r="N69" s="104">
        <v>1451</v>
      </c>
      <c r="O69" s="104">
        <v>2182</v>
      </c>
      <c r="P69" s="104">
        <v>2813</v>
      </c>
      <c r="Q69" s="104">
        <v>744</v>
      </c>
      <c r="R69" s="104">
        <v>3200</v>
      </c>
      <c r="S69" s="104">
        <v>3710</v>
      </c>
      <c r="T69" s="104">
        <v>5030</v>
      </c>
      <c r="U69" s="104">
        <v>6723</v>
      </c>
      <c r="V69" s="104">
        <v>8767</v>
      </c>
      <c r="W69" s="104">
        <v>7116</v>
      </c>
      <c r="X69" s="104">
        <v>7184</v>
      </c>
      <c r="Y69" s="104">
        <v>7318</v>
      </c>
      <c r="Z69" s="104">
        <v>8156</v>
      </c>
      <c r="AA69" s="104">
        <v>8359</v>
      </c>
      <c r="AB69" s="104">
        <v>7361</v>
      </c>
      <c r="AC69" s="104">
        <v>8244</v>
      </c>
      <c r="AD69" s="104">
        <v>10584</v>
      </c>
      <c r="AE69" s="104">
        <v>11107</v>
      </c>
      <c r="AF69" s="104">
        <v>11961</v>
      </c>
      <c r="AG69" s="104">
        <v>11268</v>
      </c>
      <c r="AH69" s="104">
        <v>14474</v>
      </c>
      <c r="AI69" s="104">
        <v>7875</v>
      </c>
      <c r="AJ69" s="104">
        <v>14172</v>
      </c>
      <c r="AK69" s="104">
        <v>12191</v>
      </c>
      <c r="AL69" s="104">
        <v>12298</v>
      </c>
      <c r="AM69" s="104">
        <v>12070</v>
      </c>
      <c r="AN69" s="104">
        <v>10672</v>
      </c>
      <c r="AO69" s="104">
        <v>10115</v>
      </c>
      <c r="AP69" s="104">
        <v>9568</v>
      </c>
      <c r="AQ69" s="104">
        <v>17049</v>
      </c>
      <c r="AR69" s="104">
        <v>22697</v>
      </c>
      <c r="AS69" s="104">
        <v>25264</v>
      </c>
      <c r="AT69" s="104">
        <v>31442</v>
      </c>
      <c r="AU69" s="104">
        <v>50471</v>
      </c>
      <c r="AV69" s="104">
        <v>24637</v>
      </c>
      <c r="AW69" s="104">
        <v>23566</v>
      </c>
      <c r="AX69" s="104">
        <v>-3258</v>
      </c>
      <c r="AY69" s="104">
        <v>20908</v>
      </c>
      <c r="AZ69" s="104">
        <v>1108</v>
      </c>
      <c r="BA69" s="104">
        <v>12113</v>
      </c>
      <c r="BB69" s="104">
        <v>-525</v>
      </c>
      <c r="BC69" s="104">
        <v>20104</v>
      </c>
      <c r="BD69" s="100">
        <f t="shared" si="0"/>
        <v>51697</v>
      </c>
      <c r="BE69" s="104">
        <v>51341</v>
      </c>
      <c r="BF69" s="104">
        <v>38764</v>
      </c>
      <c r="BG69" s="104">
        <v>71801</v>
      </c>
      <c r="BH69" s="104">
        <v>23962</v>
      </c>
      <c r="BI69" s="104">
        <v>31354</v>
      </c>
      <c r="BJ69" s="104">
        <v>30046</v>
      </c>
      <c r="BK69" s="100">
        <v>23724</v>
      </c>
      <c r="BL69" s="100">
        <v>25956</v>
      </c>
      <c r="BM69" s="100">
        <v>23776</v>
      </c>
    </row>
    <row r="70" spans="1:65" ht="13.5" customHeight="1">
      <c r="A70" s="111" t="s">
        <v>73</v>
      </c>
      <c r="B70" s="104">
        <v>58</v>
      </c>
      <c r="C70" s="104">
        <v>55</v>
      </c>
      <c r="D70" s="104">
        <v>62</v>
      </c>
      <c r="E70" s="104">
        <v>92</v>
      </c>
      <c r="F70" s="104">
        <v>122</v>
      </c>
      <c r="G70" s="104">
        <v>156</v>
      </c>
      <c r="H70" s="104">
        <v>240</v>
      </c>
      <c r="I70" s="104">
        <v>210</v>
      </c>
      <c r="J70" s="104">
        <v>355</v>
      </c>
      <c r="K70" s="104">
        <v>295</v>
      </c>
      <c r="L70" s="104">
        <v>319</v>
      </c>
      <c r="M70" s="104">
        <v>429</v>
      </c>
      <c r="N70" s="104">
        <v>621</v>
      </c>
      <c r="O70" s="104">
        <v>790</v>
      </c>
      <c r="P70" s="104">
        <v>783</v>
      </c>
      <c r="Q70" s="104">
        <v>180</v>
      </c>
      <c r="R70" s="104">
        <v>894</v>
      </c>
      <c r="S70" s="104">
        <v>1033</v>
      </c>
      <c r="T70" s="104">
        <v>1157</v>
      </c>
      <c r="U70" s="104">
        <v>1212</v>
      </c>
      <c r="V70" s="104">
        <v>1171</v>
      </c>
      <c r="W70" s="104">
        <v>1211</v>
      </c>
      <c r="X70" s="104">
        <v>1155</v>
      </c>
      <c r="Y70" s="104">
        <v>1330</v>
      </c>
      <c r="Z70" s="104">
        <v>1228</v>
      </c>
      <c r="AA70" s="104">
        <v>1265</v>
      </c>
      <c r="AB70" s="104">
        <v>1358</v>
      </c>
      <c r="AC70" s="104">
        <v>1368</v>
      </c>
      <c r="AD70" s="104">
        <v>1507</v>
      </c>
      <c r="AE70" s="104">
        <v>1572</v>
      </c>
      <c r="AF70" s="104">
        <v>1775</v>
      </c>
      <c r="AG70" s="104">
        <v>1995</v>
      </c>
      <c r="AH70" s="104">
        <v>2053</v>
      </c>
      <c r="AI70" s="104">
        <v>2098</v>
      </c>
      <c r="AJ70" s="104">
        <v>2128</v>
      </c>
      <c r="AK70" s="104">
        <v>2228</v>
      </c>
      <c r="AL70" s="104">
        <v>2150</v>
      </c>
      <c r="AM70" s="104">
        <v>2280</v>
      </c>
      <c r="AN70" s="104">
        <v>2333</v>
      </c>
      <c r="AO70" s="104">
        <v>2543</v>
      </c>
      <c r="AP70" s="104">
        <v>2728</v>
      </c>
      <c r="AQ70" s="104">
        <v>2950</v>
      </c>
      <c r="AR70" s="104">
        <v>2992</v>
      </c>
      <c r="AS70" s="104">
        <v>3031</v>
      </c>
      <c r="AT70" s="104">
        <v>3124</v>
      </c>
      <c r="AU70" s="104">
        <v>2998</v>
      </c>
      <c r="AV70" s="104">
        <v>3153</v>
      </c>
      <c r="AW70" s="104">
        <v>3194</v>
      </c>
      <c r="AX70" s="104">
        <v>3456</v>
      </c>
      <c r="AY70" s="104">
        <v>3631</v>
      </c>
      <c r="AZ70" s="104">
        <v>3710</v>
      </c>
      <c r="BA70" s="104">
        <v>3704</v>
      </c>
      <c r="BB70" s="104">
        <v>3705</v>
      </c>
      <c r="BC70" s="104">
        <v>3552</v>
      </c>
      <c r="BD70" s="100">
        <f t="shared" si="0"/>
        <v>139</v>
      </c>
      <c r="BE70" s="104">
        <v>3493</v>
      </c>
      <c r="BF70" s="104">
        <v>3529</v>
      </c>
      <c r="BG70" s="104">
        <v>3691</v>
      </c>
      <c r="BH70" s="104">
        <v>3539</v>
      </c>
      <c r="BI70" s="104">
        <v>3021</v>
      </c>
      <c r="BJ70" s="104">
        <v>2809</v>
      </c>
      <c r="BK70" s="100">
        <v>2712</v>
      </c>
      <c r="BL70" s="100">
        <v>2700</v>
      </c>
      <c r="BM70" s="100">
        <v>2694</v>
      </c>
    </row>
    <row r="71" spans="1:65" ht="13.5" customHeight="1">
      <c r="A71" s="111" t="s">
        <v>74</v>
      </c>
      <c r="B71" s="104">
        <v>189</v>
      </c>
      <c r="C71" s="104">
        <v>203</v>
      </c>
      <c r="D71" s="104">
        <v>291</v>
      </c>
      <c r="E71" s="104">
        <v>528</v>
      </c>
      <c r="F71" s="104">
        <v>983</v>
      </c>
      <c r="G71" s="104">
        <v>1233</v>
      </c>
      <c r="H71" s="104">
        <v>1582</v>
      </c>
      <c r="I71" s="104">
        <v>1560</v>
      </c>
      <c r="J71" s="104">
        <v>1602</v>
      </c>
      <c r="K71" s="104">
        <v>1952</v>
      </c>
      <c r="L71" s="104">
        <v>2894</v>
      </c>
      <c r="M71" s="104">
        <v>3283</v>
      </c>
      <c r="N71" s="104">
        <v>2910</v>
      </c>
      <c r="O71" s="104">
        <v>4063</v>
      </c>
      <c r="P71" s="104">
        <v>6288</v>
      </c>
      <c r="Q71" s="104">
        <v>1912</v>
      </c>
      <c r="R71" s="104">
        <v>6877</v>
      </c>
      <c r="S71" s="104">
        <v>10784</v>
      </c>
      <c r="T71" s="104">
        <v>10833</v>
      </c>
      <c r="U71" s="104">
        <v>10345</v>
      </c>
      <c r="V71" s="104">
        <v>9241</v>
      </c>
      <c r="W71" s="104">
        <v>5464</v>
      </c>
      <c r="X71" s="104">
        <v>5295</v>
      </c>
      <c r="Y71" s="104">
        <v>4644</v>
      </c>
      <c r="Z71" s="104">
        <v>4972</v>
      </c>
      <c r="AA71" s="104">
        <v>5257</v>
      </c>
      <c r="AB71" s="104">
        <v>5084</v>
      </c>
      <c r="AC71" s="104">
        <v>5215</v>
      </c>
      <c r="AD71" s="104">
        <v>5292</v>
      </c>
      <c r="AE71" s="104">
        <v>5619</v>
      </c>
      <c r="AF71" s="104">
        <v>5934</v>
      </c>
      <c r="AG71" s="104">
        <v>6479</v>
      </c>
      <c r="AH71" s="104">
        <v>6700</v>
      </c>
      <c r="AI71" s="104">
        <v>7097</v>
      </c>
      <c r="AJ71" s="104">
        <v>7430</v>
      </c>
      <c r="AK71" s="104">
        <v>7030</v>
      </c>
      <c r="AL71" s="104">
        <v>6681</v>
      </c>
      <c r="AM71" s="104">
        <v>6636</v>
      </c>
      <c r="AN71" s="104">
        <v>6783</v>
      </c>
      <c r="AO71" s="104">
        <v>6777</v>
      </c>
      <c r="AP71" s="104">
        <v>7192</v>
      </c>
      <c r="AQ71" s="104">
        <v>8354</v>
      </c>
      <c r="AR71" s="104">
        <v>8379</v>
      </c>
      <c r="AS71" s="104">
        <v>7918</v>
      </c>
      <c r="AT71" s="104">
        <v>6852</v>
      </c>
      <c r="AU71" s="104">
        <v>7199</v>
      </c>
      <c r="AV71" s="104">
        <v>7080</v>
      </c>
      <c r="AW71" s="104">
        <v>7181</v>
      </c>
      <c r="AX71" s="104">
        <v>7652</v>
      </c>
      <c r="AY71" s="104">
        <v>9854</v>
      </c>
      <c r="AZ71" s="104">
        <v>9139</v>
      </c>
      <c r="BA71" s="104">
        <v>7779</v>
      </c>
      <c r="BB71" s="104">
        <v>7271</v>
      </c>
      <c r="BC71" s="104">
        <v>7013</v>
      </c>
      <c r="BD71" s="100">
        <f t="shared" si="0"/>
        <v>5</v>
      </c>
      <c r="BE71" s="104">
        <v>7103</v>
      </c>
      <c r="BF71" s="104">
        <v>7027</v>
      </c>
      <c r="BG71" s="104">
        <v>7018</v>
      </c>
      <c r="BH71" s="104">
        <v>7434</v>
      </c>
      <c r="BI71" s="104">
        <v>6580</v>
      </c>
      <c r="BJ71" s="104">
        <v>5152</v>
      </c>
      <c r="BK71" s="100">
        <v>5025</v>
      </c>
      <c r="BL71" s="100">
        <v>4982</v>
      </c>
      <c r="BM71" s="100">
        <v>4971</v>
      </c>
    </row>
    <row r="72" spans="1:65" ht="13.5" customHeight="1">
      <c r="A72" s="111" t="s">
        <v>75</v>
      </c>
      <c r="B72" s="104">
        <v>74</v>
      </c>
      <c r="C72" s="104">
        <v>84</v>
      </c>
      <c r="D72" s="104">
        <v>72</v>
      </c>
      <c r="E72" s="104">
        <v>97</v>
      </c>
      <c r="F72" s="104">
        <v>101</v>
      </c>
      <c r="G72" s="104">
        <v>107</v>
      </c>
      <c r="H72" s="104">
        <v>112</v>
      </c>
      <c r="I72" s="104">
        <v>122</v>
      </c>
      <c r="J72" s="104">
        <v>135</v>
      </c>
      <c r="K72" s="104">
        <v>157</v>
      </c>
      <c r="L72" s="104">
        <v>184</v>
      </c>
      <c r="M72" s="104">
        <v>202</v>
      </c>
      <c r="N72" s="104">
        <v>219</v>
      </c>
      <c r="O72" s="104">
        <v>259</v>
      </c>
      <c r="P72" s="104">
        <v>301</v>
      </c>
      <c r="Q72" s="104">
        <v>83</v>
      </c>
      <c r="R72" s="104">
        <v>374</v>
      </c>
      <c r="S72" s="104">
        <v>410</v>
      </c>
      <c r="T72" s="104">
        <v>488</v>
      </c>
      <c r="U72" s="104">
        <v>551</v>
      </c>
      <c r="V72" s="104">
        <v>587</v>
      </c>
      <c r="W72" s="104">
        <v>589</v>
      </c>
      <c r="X72" s="104">
        <v>599</v>
      </c>
      <c r="Y72" s="104">
        <v>639</v>
      </c>
      <c r="Z72" s="104">
        <v>678</v>
      </c>
      <c r="AA72" s="104">
        <v>672</v>
      </c>
      <c r="AB72" s="104">
        <v>675</v>
      </c>
      <c r="AC72" s="104">
        <v>739</v>
      </c>
      <c r="AD72" s="104">
        <v>786</v>
      </c>
      <c r="AE72" s="104">
        <v>810</v>
      </c>
      <c r="AF72" s="104">
        <v>788</v>
      </c>
      <c r="AG72" s="104">
        <v>884</v>
      </c>
      <c r="AH72" s="104">
        <v>948</v>
      </c>
      <c r="AI72" s="104">
        <v>958</v>
      </c>
      <c r="AJ72" s="104">
        <v>965</v>
      </c>
      <c r="AK72" s="104">
        <v>925</v>
      </c>
      <c r="AL72" s="104">
        <v>1009</v>
      </c>
      <c r="AM72" s="104">
        <v>1036</v>
      </c>
      <c r="AN72" s="104">
        <v>1076</v>
      </c>
      <c r="AO72" s="104">
        <v>1194</v>
      </c>
      <c r="AP72" s="104">
        <v>1268</v>
      </c>
      <c r="AQ72" s="104">
        <v>1433</v>
      </c>
      <c r="AR72" s="104">
        <v>1473</v>
      </c>
      <c r="AS72" s="104">
        <v>1546</v>
      </c>
      <c r="AT72" s="104">
        <v>1615</v>
      </c>
      <c r="AU72" s="104">
        <v>1631</v>
      </c>
      <c r="AV72" s="104">
        <v>1635</v>
      </c>
      <c r="AW72" s="104">
        <v>1623</v>
      </c>
      <c r="AX72" s="104">
        <v>1646</v>
      </c>
      <c r="AY72" s="104">
        <v>1765</v>
      </c>
      <c r="AZ72" s="104">
        <v>1869</v>
      </c>
      <c r="BA72" s="104">
        <v>1868</v>
      </c>
      <c r="BB72" s="104">
        <v>1888</v>
      </c>
      <c r="BC72" s="104">
        <v>1834</v>
      </c>
      <c r="BD72" s="100">
        <f aca="true" t="shared" si="1" ref="BD72:BD135">BG72-BC72</f>
        <v>66</v>
      </c>
      <c r="BE72" s="104">
        <v>1799</v>
      </c>
      <c r="BF72" s="104">
        <v>1878</v>
      </c>
      <c r="BG72" s="104">
        <v>1900</v>
      </c>
      <c r="BH72" s="104">
        <v>1929</v>
      </c>
      <c r="BI72" s="104">
        <v>1805</v>
      </c>
      <c r="BJ72" s="104">
        <v>1789</v>
      </c>
      <c r="BK72" s="100">
        <v>1810</v>
      </c>
      <c r="BL72" s="100">
        <v>1811</v>
      </c>
      <c r="BM72" s="100">
        <v>1796</v>
      </c>
    </row>
    <row r="73" spans="1:65" ht="13.5" customHeight="1">
      <c r="A73" s="111" t="s">
        <v>76</v>
      </c>
      <c r="B73" s="104">
        <v>110</v>
      </c>
      <c r="C73" s="104">
        <v>137</v>
      </c>
      <c r="D73" s="104">
        <v>169</v>
      </c>
      <c r="E73" s="104">
        <v>291</v>
      </c>
      <c r="F73" s="104">
        <v>823</v>
      </c>
      <c r="G73" s="104">
        <v>1486</v>
      </c>
      <c r="H73" s="104">
        <v>1791</v>
      </c>
      <c r="I73" s="104">
        <v>1952</v>
      </c>
      <c r="J73" s="104">
        <v>2263</v>
      </c>
      <c r="K73" s="104">
        <v>2677</v>
      </c>
      <c r="L73" s="104">
        <v>3998</v>
      </c>
      <c r="M73" s="104">
        <v>3723</v>
      </c>
      <c r="N73" s="104">
        <v>3682</v>
      </c>
      <c r="O73" s="104">
        <v>4380</v>
      </c>
      <c r="P73" s="104">
        <v>4526</v>
      </c>
      <c r="Q73" s="104">
        <v>1176</v>
      </c>
      <c r="R73" s="104">
        <v>5121</v>
      </c>
      <c r="S73" s="104">
        <v>5584</v>
      </c>
      <c r="T73" s="104">
        <v>6588</v>
      </c>
      <c r="U73" s="104">
        <v>6111</v>
      </c>
      <c r="V73" s="104">
        <v>6281</v>
      </c>
      <c r="W73" s="104">
        <v>5508</v>
      </c>
      <c r="X73" s="104">
        <v>5703</v>
      </c>
      <c r="Y73" s="104">
        <v>6503</v>
      </c>
      <c r="Z73" s="104">
        <v>5957</v>
      </c>
      <c r="AA73" s="104">
        <v>6418</v>
      </c>
      <c r="AB73" s="104">
        <v>6572</v>
      </c>
      <c r="AC73" s="104">
        <v>6984</v>
      </c>
      <c r="AD73" s="104">
        <v>8007</v>
      </c>
      <c r="AE73" s="104">
        <v>8141</v>
      </c>
      <c r="AF73" s="104">
        <v>9401</v>
      </c>
      <c r="AG73" s="104">
        <v>9708</v>
      </c>
      <c r="AH73" s="104">
        <v>9718</v>
      </c>
      <c r="AI73" s="104">
        <v>10994</v>
      </c>
      <c r="AJ73" s="104">
        <v>11631</v>
      </c>
      <c r="AK73" s="104">
        <v>11066</v>
      </c>
      <c r="AL73" s="104">
        <v>11761</v>
      </c>
      <c r="AM73" s="104">
        <v>11884</v>
      </c>
      <c r="AN73" s="104">
        <v>12152</v>
      </c>
      <c r="AO73" s="104">
        <v>12557</v>
      </c>
      <c r="AP73" s="104">
        <v>13480</v>
      </c>
      <c r="AQ73" s="104">
        <v>14901</v>
      </c>
      <c r="AR73" s="104">
        <v>15573</v>
      </c>
      <c r="AS73" s="104">
        <v>15855</v>
      </c>
      <c r="AT73" s="104">
        <v>16251</v>
      </c>
      <c r="AU73" s="104">
        <v>16473</v>
      </c>
      <c r="AV73" s="104">
        <v>16724</v>
      </c>
      <c r="AW73" s="104">
        <v>16805</v>
      </c>
      <c r="AX73" s="104">
        <v>17047</v>
      </c>
      <c r="AY73" s="104">
        <v>19179</v>
      </c>
      <c r="AZ73" s="104">
        <v>18931</v>
      </c>
      <c r="BA73" s="104">
        <v>17867</v>
      </c>
      <c r="BB73" s="104">
        <v>18062</v>
      </c>
      <c r="BC73" s="104">
        <v>17299</v>
      </c>
      <c r="BD73" s="100">
        <f t="shared" si="1"/>
        <v>1636</v>
      </c>
      <c r="BE73" s="104">
        <v>18303</v>
      </c>
      <c r="BF73" s="104">
        <v>18760</v>
      </c>
      <c r="BG73" s="104">
        <v>18935</v>
      </c>
      <c r="BH73" s="104">
        <v>20715</v>
      </c>
      <c r="BI73" s="104">
        <v>18002</v>
      </c>
      <c r="BJ73" s="104">
        <v>16898</v>
      </c>
      <c r="BK73" s="100">
        <v>16717</v>
      </c>
      <c r="BL73" s="100">
        <v>16525</v>
      </c>
      <c r="BM73" s="100">
        <v>16469</v>
      </c>
    </row>
    <row r="74" spans="1:65" ht="13.5" customHeight="1">
      <c r="A74" s="111" t="s">
        <v>77</v>
      </c>
      <c r="B74" s="105">
        <v>1241</v>
      </c>
      <c r="C74" s="105">
        <v>1458</v>
      </c>
      <c r="D74" s="105">
        <v>1555</v>
      </c>
      <c r="E74" s="105">
        <v>2140</v>
      </c>
      <c r="F74" s="105">
        <v>4363</v>
      </c>
      <c r="G74" s="105">
        <v>6453</v>
      </c>
      <c r="H74" s="105">
        <v>7634</v>
      </c>
      <c r="I74" s="105">
        <v>7548</v>
      </c>
      <c r="J74" s="105">
        <v>8634</v>
      </c>
      <c r="K74" s="105">
        <v>9849</v>
      </c>
      <c r="L74" s="105">
        <v>12529</v>
      </c>
      <c r="M74" s="105">
        <v>12744</v>
      </c>
      <c r="N74" s="105">
        <v>12455</v>
      </c>
      <c r="O74" s="105">
        <v>16022</v>
      </c>
      <c r="P74" s="105">
        <v>18910</v>
      </c>
      <c r="Q74" s="105">
        <v>5169</v>
      </c>
      <c r="R74" s="105">
        <v>21104</v>
      </c>
      <c r="S74" s="105">
        <v>26706</v>
      </c>
      <c r="T74" s="105">
        <v>30218</v>
      </c>
      <c r="U74" s="105">
        <v>31835</v>
      </c>
      <c r="V74" s="105">
        <v>33146</v>
      </c>
      <c r="W74" s="105">
        <v>26609</v>
      </c>
      <c r="X74" s="105">
        <v>26194</v>
      </c>
      <c r="Y74" s="105">
        <v>26916</v>
      </c>
      <c r="Z74" s="105">
        <v>28589</v>
      </c>
      <c r="AA74" s="105">
        <v>29773</v>
      </c>
      <c r="AB74" s="105">
        <v>28918</v>
      </c>
      <c r="AC74" s="105">
        <v>30928</v>
      </c>
      <c r="AD74" s="105">
        <v>35325</v>
      </c>
      <c r="AE74" s="105">
        <v>37167</v>
      </c>
      <c r="AF74" s="105">
        <v>41231</v>
      </c>
      <c r="AG74" s="105">
        <v>42735</v>
      </c>
      <c r="AH74" s="105">
        <v>47374</v>
      </c>
      <c r="AI74" s="105">
        <v>43281</v>
      </c>
      <c r="AJ74" s="105">
        <v>51020</v>
      </c>
      <c r="AK74" s="105">
        <v>48311</v>
      </c>
      <c r="AL74" s="105">
        <v>48972</v>
      </c>
      <c r="AM74" s="105">
        <v>50512</v>
      </c>
      <c r="AN74" s="105">
        <v>50605</v>
      </c>
      <c r="AO74" s="105">
        <v>53764</v>
      </c>
      <c r="AP74" s="105">
        <v>57094</v>
      </c>
      <c r="AQ74" s="105">
        <v>70566</v>
      </c>
      <c r="AR74" s="105">
        <v>82587</v>
      </c>
      <c r="AS74" s="105">
        <v>87974</v>
      </c>
      <c r="AT74" s="105">
        <v>97555</v>
      </c>
      <c r="AU74" s="105">
        <v>118482</v>
      </c>
      <c r="AV74" s="105">
        <v>91656</v>
      </c>
      <c r="AW74" s="105">
        <v>91287</v>
      </c>
      <c r="AX74" s="105">
        <v>79749</v>
      </c>
      <c r="AY74" s="105">
        <v>128598</v>
      </c>
      <c r="AZ74" s="105">
        <v>101233</v>
      </c>
      <c r="BA74" s="105">
        <v>90823</v>
      </c>
      <c r="BB74" s="105">
        <v>72808</v>
      </c>
      <c r="BC74" s="105">
        <v>90615</v>
      </c>
      <c r="BD74" s="100">
        <f t="shared" si="1"/>
        <v>53361</v>
      </c>
      <c r="BE74" s="105">
        <v>122061</v>
      </c>
      <c r="BF74" s="105">
        <v>109737</v>
      </c>
      <c r="BG74" s="105">
        <v>143976</v>
      </c>
      <c r="BH74" s="105">
        <v>98599</v>
      </c>
      <c r="BI74" s="105">
        <v>100613</v>
      </c>
      <c r="BJ74" s="105">
        <v>93723</v>
      </c>
      <c r="BK74" s="103">
        <v>86249</v>
      </c>
      <c r="BL74" s="103">
        <v>87920</v>
      </c>
      <c r="BM74" s="103">
        <v>85643</v>
      </c>
    </row>
    <row r="75" spans="1:65" ht="13.5" customHeight="1">
      <c r="A75" s="118" t="s">
        <v>78</v>
      </c>
      <c r="B75" s="119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0">
        <f t="shared" si="1"/>
        <v>0</v>
      </c>
      <c r="BE75" s="102"/>
      <c r="BF75" s="102"/>
      <c r="BG75" s="102"/>
      <c r="BH75" s="102"/>
      <c r="BI75" s="102"/>
      <c r="BJ75" s="102"/>
      <c r="BL75" s="108"/>
      <c r="BM75" s="108"/>
    </row>
    <row r="76" spans="1:65" ht="13.5" customHeight="1">
      <c r="A76" s="111" t="s">
        <v>79</v>
      </c>
      <c r="B76" s="104">
        <v>528</v>
      </c>
      <c r="C76" s="104">
        <v>623</v>
      </c>
      <c r="D76" s="104">
        <v>740</v>
      </c>
      <c r="E76" s="104">
        <v>881</v>
      </c>
      <c r="F76" s="104">
        <v>1486</v>
      </c>
      <c r="G76" s="104">
        <v>2004</v>
      </c>
      <c r="H76" s="104">
        <v>2694</v>
      </c>
      <c r="I76" s="104">
        <v>3360</v>
      </c>
      <c r="J76" s="104">
        <v>3993</v>
      </c>
      <c r="K76" s="104">
        <v>4766</v>
      </c>
      <c r="L76" s="104">
        <v>6205</v>
      </c>
      <c r="M76" s="104">
        <v>6527</v>
      </c>
      <c r="N76" s="104">
        <v>7707</v>
      </c>
      <c r="O76" s="104">
        <v>9519</v>
      </c>
      <c r="P76" s="104">
        <v>11725</v>
      </c>
      <c r="Q76" s="104">
        <v>2945</v>
      </c>
      <c r="R76" s="104">
        <v>13031</v>
      </c>
      <c r="S76" s="104">
        <v>13928</v>
      </c>
      <c r="T76" s="104">
        <v>15988</v>
      </c>
      <c r="U76" s="104">
        <v>18003</v>
      </c>
      <c r="V76" s="104">
        <v>21205</v>
      </c>
      <c r="W76" s="104">
        <v>21786</v>
      </c>
      <c r="X76" s="104">
        <v>23008</v>
      </c>
      <c r="Y76" s="104">
        <v>24522</v>
      </c>
      <c r="Z76" s="104">
        <v>26984</v>
      </c>
      <c r="AA76" s="104">
        <v>28848</v>
      </c>
      <c r="AB76" s="104">
        <v>32614</v>
      </c>
      <c r="AC76" s="104">
        <v>36016</v>
      </c>
      <c r="AD76" s="104">
        <v>39158</v>
      </c>
      <c r="AE76" s="104">
        <v>47641</v>
      </c>
      <c r="AF76" s="104">
        <v>60722</v>
      </c>
      <c r="AG76" s="104">
        <v>77717</v>
      </c>
      <c r="AH76" s="104">
        <v>86858</v>
      </c>
      <c r="AI76" s="104">
        <v>94259</v>
      </c>
      <c r="AJ76" s="104">
        <v>101912</v>
      </c>
      <c r="AK76" s="104">
        <v>106609</v>
      </c>
      <c r="AL76" s="104">
        <v>109962</v>
      </c>
      <c r="AM76" s="104">
        <v>116321</v>
      </c>
      <c r="AN76" s="104">
        <v>124494</v>
      </c>
      <c r="AO76" s="104">
        <v>136201</v>
      </c>
      <c r="AP76" s="104">
        <v>151874</v>
      </c>
      <c r="AQ76" s="104">
        <v>172550</v>
      </c>
      <c r="AR76" s="104">
        <v>192573</v>
      </c>
      <c r="AS76" s="104">
        <v>210080</v>
      </c>
      <c r="AT76" s="104">
        <v>219559</v>
      </c>
      <c r="AU76" s="104">
        <v>220800</v>
      </c>
      <c r="AV76" s="104">
        <v>233878</v>
      </c>
      <c r="AW76" s="104">
        <v>247739</v>
      </c>
      <c r="AX76" s="104">
        <v>300013</v>
      </c>
      <c r="AY76" s="104">
        <v>330710</v>
      </c>
      <c r="AZ76" s="104">
        <v>332210</v>
      </c>
      <c r="BA76" s="104">
        <v>308160</v>
      </c>
      <c r="BB76" s="104">
        <v>321849</v>
      </c>
      <c r="BC76" s="104">
        <v>374581</v>
      </c>
      <c r="BD76" s="100">
        <f t="shared" si="1"/>
        <v>118254</v>
      </c>
      <c r="BE76" s="104">
        <v>446367</v>
      </c>
      <c r="BF76" s="104">
        <v>474779</v>
      </c>
      <c r="BG76" s="104">
        <v>492835</v>
      </c>
      <c r="BH76" s="104">
        <v>551698</v>
      </c>
      <c r="BI76" s="104">
        <v>554664</v>
      </c>
      <c r="BJ76" s="104">
        <v>596428</v>
      </c>
      <c r="BK76" s="100">
        <v>576165</v>
      </c>
      <c r="BL76" s="100">
        <v>589595</v>
      </c>
      <c r="BM76" s="100">
        <v>608336</v>
      </c>
    </row>
    <row r="77" spans="1:65" ht="13.5" customHeight="1">
      <c r="A77" s="111" t="s">
        <v>80</v>
      </c>
      <c r="B77" s="104">
        <v>580</v>
      </c>
      <c r="C77" s="104">
        <v>722</v>
      </c>
      <c r="D77" s="104">
        <v>925</v>
      </c>
      <c r="E77" s="104">
        <v>780</v>
      </c>
      <c r="F77" s="104">
        <v>918</v>
      </c>
      <c r="G77" s="104">
        <v>1184</v>
      </c>
      <c r="H77" s="104">
        <v>1517</v>
      </c>
      <c r="I77" s="104">
        <v>1599</v>
      </c>
      <c r="J77" s="104">
        <v>1688</v>
      </c>
      <c r="K77" s="104">
        <v>1801</v>
      </c>
      <c r="L77" s="104">
        <v>2085</v>
      </c>
      <c r="M77" s="104">
        <v>2423</v>
      </c>
      <c r="N77" s="104">
        <v>2497</v>
      </c>
      <c r="O77" s="104">
        <v>2779</v>
      </c>
      <c r="P77" s="104">
        <v>3323</v>
      </c>
      <c r="Q77" s="104">
        <v>811</v>
      </c>
      <c r="R77" s="104">
        <v>3524</v>
      </c>
      <c r="S77" s="104">
        <v>3752</v>
      </c>
      <c r="T77" s="104">
        <v>3607</v>
      </c>
      <c r="U77" s="104">
        <v>4161</v>
      </c>
      <c r="V77" s="104">
        <v>4615</v>
      </c>
      <c r="W77" s="104">
        <v>4618</v>
      </c>
      <c r="X77" s="104">
        <v>4552</v>
      </c>
      <c r="Y77" s="104">
        <v>4767</v>
      </c>
      <c r="Z77" s="104">
        <v>5375</v>
      </c>
      <c r="AA77" s="104">
        <v>5920</v>
      </c>
      <c r="AB77" s="104">
        <v>6153</v>
      </c>
      <c r="AC77" s="104">
        <v>7182</v>
      </c>
      <c r="AD77" s="104">
        <v>7865</v>
      </c>
      <c r="AE77" s="104">
        <v>8596</v>
      </c>
      <c r="AF77" s="104">
        <v>8886</v>
      </c>
      <c r="AG77" s="104">
        <v>10012</v>
      </c>
      <c r="AH77" s="104">
        <v>10781</v>
      </c>
      <c r="AI77" s="104">
        <v>10986</v>
      </c>
      <c r="AJ77" s="104">
        <v>11569</v>
      </c>
      <c r="AK77" s="104">
        <v>10827</v>
      </c>
      <c r="AL77" s="104">
        <v>11847</v>
      </c>
      <c r="AM77" s="104">
        <v>13073</v>
      </c>
      <c r="AN77" s="104">
        <v>14383</v>
      </c>
      <c r="AO77" s="104">
        <v>15979</v>
      </c>
      <c r="AP77" s="104">
        <v>17926</v>
      </c>
      <c r="AQ77" s="104">
        <v>21356</v>
      </c>
      <c r="AR77" s="104">
        <v>24044</v>
      </c>
      <c r="AS77" s="104">
        <v>27099</v>
      </c>
      <c r="AT77" s="104">
        <v>28050</v>
      </c>
      <c r="AU77" s="104">
        <v>28828</v>
      </c>
      <c r="AV77" s="104">
        <v>29279</v>
      </c>
      <c r="AW77" s="104">
        <v>29883</v>
      </c>
      <c r="AX77" s="104">
        <v>30570</v>
      </c>
      <c r="AY77" s="104">
        <v>34214</v>
      </c>
      <c r="AZ77" s="104">
        <v>36198</v>
      </c>
      <c r="BA77" s="104">
        <v>34502</v>
      </c>
      <c r="BB77" s="104">
        <v>32881</v>
      </c>
      <c r="BC77" s="104">
        <v>30911</v>
      </c>
      <c r="BD77" s="100">
        <f t="shared" si="1"/>
        <v>3964</v>
      </c>
      <c r="BE77" s="104">
        <v>31400</v>
      </c>
      <c r="BF77" s="104">
        <v>31831</v>
      </c>
      <c r="BG77" s="104">
        <v>34875</v>
      </c>
      <c r="BH77" s="104">
        <v>37681</v>
      </c>
      <c r="BI77" s="104">
        <v>34724</v>
      </c>
      <c r="BJ77" s="104">
        <v>27823</v>
      </c>
      <c r="BK77" s="100">
        <v>25376</v>
      </c>
      <c r="BL77" s="100">
        <v>24695</v>
      </c>
      <c r="BM77" s="100">
        <v>24568</v>
      </c>
    </row>
    <row r="78" spans="1:65" ht="13.5" customHeight="1">
      <c r="A78" s="111" t="s">
        <v>81</v>
      </c>
      <c r="B78" s="104">
        <v>89</v>
      </c>
      <c r="C78" s="104">
        <v>106</v>
      </c>
      <c r="D78" s="104">
        <v>123</v>
      </c>
      <c r="E78" s="104">
        <v>130</v>
      </c>
      <c r="F78" s="104">
        <v>138</v>
      </c>
      <c r="G78" s="104">
        <v>163</v>
      </c>
      <c r="H78" s="104">
        <v>179</v>
      </c>
      <c r="I78" s="104">
        <v>203</v>
      </c>
      <c r="J78" s="104">
        <v>226</v>
      </c>
      <c r="K78" s="104">
        <v>277</v>
      </c>
      <c r="L78" s="104">
        <v>383</v>
      </c>
      <c r="M78" s="104">
        <v>406</v>
      </c>
      <c r="N78" s="104">
        <v>529</v>
      </c>
      <c r="O78" s="104">
        <v>632</v>
      </c>
      <c r="P78" s="104">
        <v>686</v>
      </c>
      <c r="Q78" s="104">
        <v>168</v>
      </c>
      <c r="R78" s="104">
        <v>747</v>
      </c>
      <c r="S78" s="104">
        <v>844</v>
      </c>
      <c r="T78" s="104">
        <v>899</v>
      </c>
      <c r="U78" s="104">
        <v>1006</v>
      </c>
      <c r="V78" s="104">
        <v>1047</v>
      </c>
      <c r="W78" s="104">
        <v>1041</v>
      </c>
      <c r="X78" s="104">
        <v>1081</v>
      </c>
      <c r="Y78" s="104">
        <v>1129</v>
      </c>
      <c r="Z78" s="104">
        <v>1182</v>
      </c>
      <c r="AA78" s="104">
        <v>1165</v>
      </c>
      <c r="AB78" s="104">
        <v>1197</v>
      </c>
      <c r="AC78" s="104">
        <v>1285</v>
      </c>
      <c r="AD78" s="104">
        <v>1356</v>
      </c>
      <c r="AE78" s="104">
        <v>1462</v>
      </c>
      <c r="AF78" s="104">
        <v>1560</v>
      </c>
      <c r="AG78" s="104">
        <v>1757</v>
      </c>
      <c r="AH78" s="104">
        <v>1762</v>
      </c>
      <c r="AI78" s="104">
        <v>1863</v>
      </c>
      <c r="AJ78" s="104">
        <v>1918</v>
      </c>
      <c r="AK78" s="104">
        <v>1929</v>
      </c>
      <c r="AL78" s="104">
        <v>2023</v>
      </c>
      <c r="AM78" s="104">
        <v>2031</v>
      </c>
      <c r="AN78" s="104">
        <v>2171</v>
      </c>
      <c r="AO78" s="104">
        <v>2324</v>
      </c>
      <c r="AP78" s="104">
        <v>2433</v>
      </c>
      <c r="AQ78" s="104">
        <v>2591</v>
      </c>
      <c r="AR78" s="104">
        <v>2924</v>
      </c>
      <c r="AS78" s="104">
        <v>2943</v>
      </c>
      <c r="AT78" s="104">
        <v>2939</v>
      </c>
      <c r="AU78" s="104">
        <v>3111</v>
      </c>
      <c r="AV78" s="104">
        <v>3225</v>
      </c>
      <c r="AW78" s="104">
        <v>2977</v>
      </c>
      <c r="AX78" s="104">
        <v>3752</v>
      </c>
      <c r="AY78" s="104">
        <v>4144</v>
      </c>
      <c r="AZ78" s="104">
        <v>4096</v>
      </c>
      <c r="BA78" s="104">
        <v>4080</v>
      </c>
      <c r="BB78" s="104">
        <v>3585</v>
      </c>
      <c r="BC78" s="104">
        <v>3957</v>
      </c>
      <c r="BD78" s="100">
        <f t="shared" si="1"/>
        <v>1462</v>
      </c>
      <c r="BE78" s="104">
        <v>4463</v>
      </c>
      <c r="BF78" s="104">
        <v>4687</v>
      </c>
      <c r="BG78" s="104">
        <v>5419</v>
      </c>
      <c r="BH78" s="104">
        <v>4672</v>
      </c>
      <c r="BI78" s="104">
        <v>4885</v>
      </c>
      <c r="BJ78" s="104">
        <v>4875</v>
      </c>
      <c r="BK78" s="100">
        <v>4868</v>
      </c>
      <c r="BL78" s="100">
        <v>4845</v>
      </c>
      <c r="BM78" s="100">
        <v>4843</v>
      </c>
    </row>
    <row r="79" spans="1:65" ht="13.5" customHeight="1">
      <c r="A79" s="111" t="s">
        <v>82</v>
      </c>
      <c r="B79" s="105">
        <v>1198</v>
      </c>
      <c r="C79" s="105">
        <v>1451</v>
      </c>
      <c r="D79" s="105">
        <v>1788</v>
      </c>
      <c r="E79" s="105">
        <v>1791</v>
      </c>
      <c r="F79" s="105">
        <v>2543</v>
      </c>
      <c r="G79" s="105">
        <v>3351</v>
      </c>
      <c r="H79" s="105">
        <v>4390</v>
      </c>
      <c r="I79" s="105">
        <v>5162</v>
      </c>
      <c r="J79" s="105">
        <v>5907</v>
      </c>
      <c r="K79" s="105">
        <v>6843</v>
      </c>
      <c r="L79" s="105">
        <v>8674</v>
      </c>
      <c r="M79" s="105">
        <v>9356</v>
      </c>
      <c r="N79" s="105">
        <v>10733</v>
      </c>
      <c r="O79" s="105">
        <v>12930</v>
      </c>
      <c r="P79" s="105">
        <v>15734</v>
      </c>
      <c r="Q79" s="105">
        <v>3924</v>
      </c>
      <c r="R79" s="105">
        <v>17302</v>
      </c>
      <c r="S79" s="105">
        <v>18524</v>
      </c>
      <c r="T79" s="105">
        <v>20494</v>
      </c>
      <c r="U79" s="105">
        <v>23169</v>
      </c>
      <c r="V79" s="105">
        <v>26866</v>
      </c>
      <c r="W79" s="105">
        <v>27445</v>
      </c>
      <c r="X79" s="105">
        <v>28641</v>
      </c>
      <c r="Y79" s="105">
        <v>30417</v>
      </c>
      <c r="Z79" s="105">
        <v>33541</v>
      </c>
      <c r="AA79" s="105">
        <v>35933</v>
      </c>
      <c r="AB79" s="105">
        <v>39964</v>
      </c>
      <c r="AC79" s="105">
        <v>44483</v>
      </c>
      <c r="AD79" s="105">
        <v>48380</v>
      </c>
      <c r="AE79" s="105">
        <v>57699</v>
      </c>
      <c r="AF79" s="105">
        <v>71168</v>
      </c>
      <c r="AG79" s="105">
        <v>89486</v>
      </c>
      <c r="AH79" s="105">
        <v>99401</v>
      </c>
      <c r="AI79" s="105">
        <v>107107</v>
      </c>
      <c r="AJ79" s="105">
        <v>115399</v>
      </c>
      <c r="AK79" s="105">
        <v>119365</v>
      </c>
      <c r="AL79" s="105">
        <v>123832</v>
      </c>
      <c r="AM79" s="105">
        <v>131425</v>
      </c>
      <c r="AN79" s="105">
        <v>141048</v>
      </c>
      <c r="AO79" s="105">
        <v>154504</v>
      </c>
      <c r="AP79" s="105">
        <v>172233</v>
      </c>
      <c r="AQ79" s="105">
        <v>196497</v>
      </c>
      <c r="AR79" s="105">
        <v>219541</v>
      </c>
      <c r="AS79" s="105">
        <v>240122</v>
      </c>
      <c r="AT79" s="105">
        <v>250548</v>
      </c>
      <c r="AU79" s="105">
        <v>252739</v>
      </c>
      <c r="AV79" s="105">
        <v>266382</v>
      </c>
      <c r="AW79" s="105">
        <v>280599</v>
      </c>
      <c r="AX79" s="105">
        <v>334335</v>
      </c>
      <c r="AY79" s="105">
        <v>369068</v>
      </c>
      <c r="AZ79" s="105">
        <v>372504</v>
      </c>
      <c r="BA79" s="105">
        <v>346742</v>
      </c>
      <c r="BB79" s="105">
        <v>358315</v>
      </c>
      <c r="BC79" s="105">
        <v>409449</v>
      </c>
      <c r="BD79" s="100">
        <f t="shared" si="1"/>
        <v>123680</v>
      </c>
      <c r="BE79" s="105">
        <v>482230</v>
      </c>
      <c r="BF79" s="105">
        <v>511297</v>
      </c>
      <c r="BG79" s="105">
        <v>533129</v>
      </c>
      <c r="BH79" s="105">
        <v>594051</v>
      </c>
      <c r="BI79" s="105">
        <v>594273</v>
      </c>
      <c r="BJ79" s="105">
        <v>629126</v>
      </c>
      <c r="BK79" s="103">
        <v>606409</v>
      </c>
      <c r="BL79" s="103">
        <v>619135</v>
      </c>
      <c r="BM79" s="103">
        <v>637747</v>
      </c>
    </row>
    <row r="80" spans="1:65" ht="13.5" customHeight="1">
      <c r="A80" s="118" t="s">
        <v>83</v>
      </c>
      <c r="B80" s="119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0">
        <f t="shared" si="1"/>
        <v>0</v>
      </c>
      <c r="BE80" s="102"/>
      <c r="BF80" s="102"/>
      <c r="BG80" s="102"/>
      <c r="BH80" s="102"/>
      <c r="BI80" s="102"/>
      <c r="BJ80" s="102"/>
      <c r="BL80" s="108"/>
      <c r="BM80" s="108"/>
    </row>
    <row r="81" spans="1:65" ht="13.5" customHeight="1">
      <c r="A81" s="111" t="s">
        <v>84</v>
      </c>
      <c r="B81" s="104" t="s">
        <v>306</v>
      </c>
      <c r="C81" s="104" t="s">
        <v>306</v>
      </c>
      <c r="D81" s="104" t="s">
        <v>306</v>
      </c>
      <c r="E81" s="104" t="s">
        <v>306</v>
      </c>
      <c r="F81" s="104">
        <v>64</v>
      </c>
      <c r="G81" s="104">
        <v>2748</v>
      </c>
      <c r="H81" s="104">
        <v>4649</v>
      </c>
      <c r="I81" s="104">
        <v>5695</v>
      </c>
      <c r="J81" s="104">
        <v>6213</v>
      </c>
      <c r="K81" s="104">
        <v>6622</v>
      </c>
      <c r="L81" s="104">
        <v>7479</v>
      </c>
      <c r="M81" s="104">
        <v>8052</v>
      </c>
      <c r="N81" s="104">
        <v>9639</v>
      </c>
      <c r="O81" s="104">
        <v>12875</v>
      </c>
      <c r="P81" s="104">
        <v>15834</v>
      </c>
      <c r="Q81" s="104">
        <v>4264</v>
      </c>
      <c r="R81" s="104">
        <v>19345</v>
      </c>
      <c r="S81" s="104">
        <v>22768</v>
      </c>
      <c r="T81" s="104">
        <v>26495</v>
      </c>
      <c r="U81" s="104">
        <v>32090</v>
      </c>
      <c r="V81" s="104">
        <v>39149</v>
      </c>
      <c r="W81" s="104">
        <v>46567</v>
      </c>
      <c r="X81" s="104">
        <v>52588</v>
      </c>
      <c r="Y81" s="104">
        <v>57540</v>
      </c>
      <c r="Z81" s="104">
        <v>65822</v>
      </c>
      <c r="AA81" s="104">
        <v>70164</v>
      </c>
      <c r="AB81" s="104">
        <v>75120</v>
      </c>
      <c r="AC81" s="104">
        <v>78878</v>
      </c>
      <c r="AD81" s="104">
        <v>84964</v>
      </c>
      <c r="AE81" s="104">
        <v>98102</v>
      </c>
      <c r="AF81" s="104">
        <v>104489</v>
      </c>
      <c r="AG81" s="104">
        <v>119024</v>
      </c>
      <c r="AH81" s="104">
        <v>130552</v>
      </c>
      <c r="AI81" s="104">
        <v>144747</v>
      </c>
      <c r="AJ81" s="104">
        <v>159855</v>
      </c>
      <c r="AK81" s="104">
        <v>174225</v>
      </c>
      <c r="AL81" s="104">
        <v>190016</v>
      </c>
      <c r="AM81" s="104">
        <v>192822</v>
      </c>
      <c r="AN81" s="104">
        <v>190447</v>
      </c>
      <c r="AO81" s="104">
        <v>197113</v>
      </c>
      <c r="AP81" s="104">
        <v>217384</v>
      </c>
      <c r="AQ81" s="104">
        <v>230855</v>
      </c>
      <c r="AR81" s="104">
        <v>249433</v>
      </c>
      <c r="AS81" s="104">
        <v>269360</v>
      </c>
      <c r="AT81" s="104">
        <v>298638</v>
      </c>
      <c r="AU81" s="104">
        <v>329868</v>
      </c>
      <c r="AV81" s="104">
        <v>375407</v>
      </c>
      <c r="AW81" s="104">
        <v>390758</v>
      </c>
      <c r="AX81" s="104">
        <v>430093</v>
      </c>
      <c r="AY81" s="104">
        <v>451636</v>
      </c>
      <c r="AZ81" s="104">
        <v>485653</v>
      </c>
      <c r="BA81" s="104">
        <v>471793</v>
      </c>
      <c r="BB81" s="104">
        <v>497826</v>
      </c>
      <c r="BC81" s="104">
        <v>511688</v>
      </c>
      <c r="BD81" s="100">
        <f t="shared" si="1"/>
        <v>85619</v>
      </c>
      <c r="BE81" s="104">
        <v>546202</v>
      </c>
      <c r="BF81" s="104">
        <v>594536</v>
      </c>
      <c r="BG81" s="104">
        <v>597307</v>
      </c>
      <c r="BH81" s="104">
        <v>588373</v>
      </c>
      <c r="BI81" s="104">
        <v>631028</v>
      </c>
      <c r="BJ81" s="104">
        <v>662472</v>
      </c>
      <c r="BK81" s="100">
        <v>709951</v>
      </c>
      <c r="BL81" s="100">
        <v>804642</v>
      </c>
      <c r="BM81" s="100">
        <v>830099</v>
      </c>
    </row>
    <row r="82" spans="1:65" ht="13.5" customHeight="1">
      <c r="A82" s="118" t="s">
        <v>85</v>
      </c>
      <c r="B82" s="11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0">
        <f t="shared" si="1"/>
        <v>0</v>
      </c>
      <c r="BE82" s="102"/>
      <c r="BF82" s="102"/>
      <c r="BG82" s="102"/>
      <c r="BH82" s="102"/>
      <c r="BI82" s="102"/>
      <c r="BJ82" s="102"/>
      <c r="BL82" s="108"/>
      <c r="BM82" s="108"/>
    </row>
    <row r="83" spans="1:65" ht="13.5" customHeight="1">
      <c r="A83" s="111" t="s">
        <v>86</v>
      </c>
      <c r="B83" s="104">
        <v>661</v>
      </c>
      <c r="C83" s="104">
        <v>632</v>
      </c>
      <c r="D83" s="104">
        <v>682</v>
      </c>
      <c r="E83" s="104">
        <v>668</v>
      </c>
      <c r="F83" s="104">
        <v>736</v>
      </c>
      <c r="G83" s="104">
        <v>731</v>
      </c>
      <c r="H83" s="104">
        <v>944</v>
      </c>
      <c r="I83" s="104">
        <v>1035</v>
      </c>
      <c r="J83" s="104">
        <v>1032</v>
      </c>
      <c r="K83" s="104">
        <v>1613</v>
      </c>
      <c r="L83" s="104">
        <v>1812</v>
      </c>
      <c r="M83" s="104">
        <v>2596</v>
      </c>
      <c r="N83" s="104">
        <v>2750</v>
      </c>
      <c r="O83" s="104">
        <v>4689</v>
      </c>
      <c r="P83" s="104">
        <v>3248</v>
      </c>
      <c r="Q83" s="104">
        <v>1166</v>
      </c>
      <c r="R83" s="104">
        <v>3558</v>
      </c>
      <c r="S83" s="104">
        <v>3365</v>
      </c>
      <c r="T83" s="104">
        <v>4373</v>
      </c>
      <c r="U83" s="104">
        <v>5083</v>
      </c>
      <c r="V83" s="104">
        <v>5439</v>
      </c>
      <c r="W83" s="104">
        <v>5571</v>
      </c>
      <c r="X83" s="104">
        <v>5581</v>
      </c>
      <c r="Y83" s="104">
        <v>5441</v>
      </c>
      <c r="Z83" s="104">
        <v>5617</v>
      </c>
      <c r="AA83" s="104">
        <v>5330</v>
      </c>
      <c r="AB83" s="104">
        <v>5565</v>
      </c>
      <c r="AC83" s="104">
        <v>5294</v>
      </c>
      <c r="AD83" s="104">
        <v>5650</v>
      </c>
      <c r="AE83" s="104">
        <v>5148</v>
      </c>
      <c r="AF83" s="104">
        <v>4945</v>
      </c>
      <c r="AG83" s="104">
        <v>5483</v>
      </c>
      <c r="AH83" s="104">
        <v>4347</v>
      </c>
      <c r="AI83" s="104">
        <v>5720</v>
      </c>
      <c r="AJ83" s="104">
        <v>5106</v>
      </c>
      <c r="AK83" s="104">
        <v>5234</v>
      </c>
      <c r="AL83" s="104">
        <v>4721</v>
      </c>
      <c r="AM83" s="104">
        <v>4632</v>
      </c>
      <c r="AN83" s="104">
        <v>1878</v>
      </c>
      <c r="AO83" s="104">
        <v>5189</v>
      </c>
      <c r="AP83" s="104">
        <v>5761</v>
      </c>
      <c r="AQ83" s="104">
        <v>5741</v>
      </c>
      <c r="AR83" s="104">
        <v>7047</v>
      </c>
      <c r="AS83" s="104">
        <v>6573</v>
      </c>
      <c r="AT83" s="104">
        <v>6976</v>
      </c>
      <c r="AU83" s="104">
        <v>4592</v>
      </c>
      <c r="AV83" s="104">
        <v>7829</v>
      </c>
      <c r="AW83" s="104">
        <v>8899</v>
      </c>
      <c r="AX83" s="104">
        <v>8218</v>
      </c>
      <c r="AY83" s="104">
        <v>6564</v>
      </c>
      <c r="AZ83" s="104">
        <v>6697</v>
      </c>
      <c r="BA83" s="104">
        <v>7760</v>
      </c>
      <c r="BB83" s="104">
        <v>6969</v>
      </c>
      <c r="BC83" s="104">
        <v>8776</v>
      </c>
      <c r="BD83" s="100">
        <f t="shared" si="1"/>
        <v>-4248</v>
      </c>
      <c r="BE83" s="104">
        <v>7805</v>
      </c>
      <c r="BF83" s="104">
        <v>3777</v>
      </c>
      <c r="BG83" s="104">
        <v>4528</v>
      </c>
      <c r="BH83" s="104">
        <v>4857</v>
      </c>
      <c r="BI83" s="104">
        <v>4396</v>
      </c>
      <c r="BJ83" s="104">
        <v>3611</v>
      </c>
      <c r="BK83" s="100">
        <v>4916</v>
      </c>
      <c r="BL83" s="100">
        <v>5949</v>
      </c>
      <c r="BM83" s="100">
        <v>6268</v>
      </c>
    </row>
    <row r="84" spans="1:65" ht="13.5" customHeight="1">
      <c r="A84" s="111" t="s">
        <v>87</v>
      </c>
      <c r="B84" s="104">
        <v>1959</v>
      </c>
      <c r="C84" s="104">
        <v>2240</v>
      </c>
      <c r="D84" s="104">
        <v>2554</v>
      </c>
      <c r="E84" s="104">
        <v>2865</v>
      </c>
      <c r="F84" s="104">
        <v>3326</v>
      </c>
      <c r="G84" s="104">
        <v>3802</v>
      </c>
      <c r="H84" s="104">
        <v>4285</v>
      </c>
      <c r="I84" s="104">
        <v>4782</v>
      </c>
      <c r="J84" s="104">
        <v>5545</v>
      </c>
      <c r="K84" s="104">
        <v>6585</v>
      </c>
      <c r="L84" s="104">
        <v>7684</v>
      </c>
      <c r="M84" s="104">
        <v>8902</v>
      </c>
      <c r="N84" s="104">
        <v>10783</v>
      </c>
      <c r="O84" s="104">
        <v>13238</v>
      </c>
      <c r="P84" s="104">
        <v>15484</v>
      </c>
      <c r="Q84" s="104">
        <v>4269</v>
      </c>
      <c r="R84" s="104">
        <v>17735</v>
      </c>
      <c r="S84" s="104">
        <v>19853</v>
      </c>
      <c r="T84" s="104">
        <v>22676</v>
      </c>
      <c r="U84" s="104">
        <v>26611</v>
      </c>
      <c r="V84" s="104">
        <v>31296</v>
      </c>
      <c r="W84" s="104">
        <v>34345</v>
      </c>
      <c r="X84" s="104">
        <v>36530</v>
      </c>
      <c r="Y84" s="104">
        <v>38080</v>
      </c>
      <c r="Z84" s="104">
        <v>38621</v>
      </c>
      <c r="AA84" s="104">
        <v>41392</v>
      </c>
      <c r="AB84" s="104">
        <v>43782</v>
      </c>
      <c r="AC84" s="104">
        <v>46920</v>
      </c>
      <c r="AD84" s="104">
        <v>49202</v>
      </c>
      <c r="AE84" s="104">
        <v>52037</v>
      </c>
      <c r="AF84" s="104">
        <v>56151</v>
      </c>
      <c r="AG84" s="104">
        <v>57646</v>
      </c>
      <c r="AH84" s="104">
        <v>60093</v>
      </c>
      <c r="AI84" s="104">
        <v>62540</v>
      </c>
      <c r="AJ84" s="104">
        <v>65882</v>
      </c>
      <c r="AK84" s="104">
        <v>68071</v>
      </c>
      <c r="AL84" s="104">
        <v>71539</v>
      </c>
      <c r="AM84" s="104">
        <v>73485</v>
      </c>
      <c r="AN84" s="104">
        <v>75146</v>
      </c>
      <c r="AO84" s="104">
        <v>77152</v>
      </c>
      <c r="AP84" s="104">
        <v>80972</v>
      </c>
      <c r="AQ84" s="104">
        <v>83361</v>
      </c>
      <c r="AR84" s="104">
        <v>85154</v>
      </c>
      <c r="AS84" s="104">
        <v>88729</v>
      </c>
      <c r="AT84" s="104">
        <v>93351</v>
      </c>
      <c r="AU84" s="104">
        <v>98296</v>
      </c>
      <c r="AV84" s="104">
        <v>103916</v>
      </c>
      <c r="AW84" s="104">
        <v>108998</v>
      </c>
      <c r="AX84" s="104">
        <v>118119</v>
      </c>
      <c r="AY84" s="104">
        <v>119867</v>
      </c>
      <c r="AZ84" s="104">
        <v>124447</v>
      </c>
      <c r="BA84" s="104">
        <v>122388</v>
      </c>
      <c r="BB84" s="104">
        <v>131739</v>
      </c>
      <c r="BC84" s="104">
        <v>134613</v>
      </c>
      <c r="BD84" s="100">
        <f t="shared" si="1"/>
        <v>7589</v>
      </c>
      <c r="BE84" s="104">
        <v>139166</v>
      </c>
      <c r="BF84" s="104">
        <v>144757</v>
      </c>
      <c r="BG84" s="104">
        <v>142202</v>
      </c>
      <c r="BH84" s="104">
        <v>139939</v>
      </c>
      <c r="BI84" s="104">
        <v>147266</v>
      </c>
      <c r="BJ84" s="104">
        <v>150809</v>
      </c>
      <c r="BK84" s="100">
        <v>154491</v>
      </c>
      <c r="BL84" s="100">
        <v>163516</v>
      </c>
      <c r="BM84" s="100">
        <v>162304</v>
      </c>
    </row>
    <row r="85" spans="1:65" ht="13.5" customHeight="1">
      <c r="A85" s="111" t="s">
        <v>88</v>
      </c>
      <c r="B85" s="104">
        <v>3809</v>
      </c>
      <c r="C85" s="104">
        <v>3344</v>
      </c>
      <c r="D85" s="104">
        <v>3178</v>
      </c>
      <c r="E85" s="104">
        <v>2577</v>
      </c>
      <c r="F85" s="104">
        <v>2215</v>
      </c>
      <c r="G85" s="104">
        <v>2263</v>
      </c>
      <c r="H85" s="104">
        <v>2527</v>
      </c>
      <c r="I85" s="104">
        <v>2577</v>
      </c>
      <c r="J85" s="104">
        <v>3359</v>
      </c>
      <c r="K85" s="104">
        <v>6166</v>
      </c>
      <c r="L85" s="104">
        <v>7072</v>
      </c>
      <c r="M85" s="104">
        <v>5354</v>
      </c>
      <c r="N85" s="104">
        <v>6065</v>
      </c>
      <c r="O85" s="104">
        <v>13459</v>
      </c>
      <c r="P85" s="104">
        <v>19453</v>
      </c>
      <c r="Q85" s="104">
        <v>4004</v>
      </c>
      <c r="R85" s="104">
        <v>15315</v>
      </c>
      <c r="S85" s="104">
        <v>11847</v>
      </c>
      <c r="T85" s="104">
        <v>10813</v>
      </c>
      <c r="U85" s="104">
        <v>18051</v>
      </c>
      <c r="V85" s="104">
        <v>19656</v>
      </c>
      <c r="W85" s="104">
        <v>23728</v>
      </c>
      <c r="X85" s="104">
        <v>31464</v>
      </c>
      <c r="Y85" s="104">
        <v>18421</v>
      </c>
      <c r="Z85" s="104">
        <v>17475</v>
      </c>
      <c r="AA85" s="104">
        <v>17753</v>
      </c>
      <c r="AB85" s="104">
        <v>17080</v>
      </c>
      <c r="AC85" s="104">
        <v>15271</v>
      </c>
      <c r="AD85" s="104">
        <v>15616</v>
      </c>
      <c r="AE85" s="104">
        <v>18889</v>
      </c>
      <c r="AF85" s="104">
        <v>27084</v>
      </c>
      <c r="AG85" s="104">
        <v>39466</v>
      </c>
      <c r="AH85" s="104">
        <v>37802</v>
      </c>
      <c r="AI85" s="104">
        <v>28729</v>
      </c>
      <c r="AJ85" s="104">
        <v>23638</v>
      </c>
      <c r="AK85" s="104">
        <v>24898</v>
      </c>
      <c r="AL85" s="104">
        <v>22888</v>
      </c>
      <c r="AM85" s="104">
        <v>22070</v>
      </c>
      <c r="AN85" s="104">
        <v>23631</v>
      </c>
      <c r="AO85" s="104">
        <v>23012</v>
      </c>
      <c r="AP85" s="104">
        <v>30242</v>
      </c>
      <c r="AQ85" s="104">
        <v>53267</v>
      </c>
      <c r="AR85" s="104">
        <v>57054</v>
      </c>
      <c r="AS85" s="104">
        <v>44994</v>
      </c>
      <c r="AT85" s="104">
        <v>35435</v>
      </c>
      <c r="AU85" s="104">
        <v>33814</v>
      </c>
      <c r="AV85" s="104">
        <v>35107</v>
      </c>
      <c r="AW85" s="104">
        <v>45340</v>
      </c>
      <c r="AX85" s="104">
        <v>122537</v>
      </c>
      <c r="AY85" s="104">
        <v>160145</v>
      </c>
      <c r="AZ85" s="104">
        <v>120556</v>
      </c>
      <c r="BA85" s="104">
        <v>93771</v>
      </c>
      <c r="BB85" s="104">
        <v>70729</v>
      </c>
      <c r="BC85" s="104">
        <v>45717</v>
      </c>
      <c r="BD85" s="100">
        <f t="shared" si="1"/>
        <v>-12397</v>
      </c>
      <c r="BE85" s="104">
        <v>34978</v>
      </c>
      <c r="BF85" s="104">
        <v>35159</v>
      </c>
      <c r="BG85" s="104">
        <v>33320</v>
      </c>
      <c r="BH85" s="104">
        <v>32255</v>
      </c>
      <c r="BI85" s="104">
        <v>33275</v>
      </c>
      <c r="BJ85" s="104">
        <v>33333</v>
      </c>
      <c r="BK85" s="100">
        <v>35100</v>
      </c>
      <c r="BL85" s="100">
        <v>37260</v>
      </c>
      <c r="BM85" s="100">
        <v>39427</v>
      </c>
    </row>
    <row r="86" spans="1:65" ht="13.5" customHeight="1">
      <c r="A86" s="111" t="s">
        <v>89</v>
      </c>
      <c r="B86" s="104">
        <v>165</v>
      </c>
      <c r="C86" s="104">
        <v>179</v>
      </c>
      <c r="D86" s="104">
        <v>150</v>
      </c>
      <c r="E86" s="104">
        <v>231</v>
      </c>
      <c r="F86" s="104">
        <v>238</v>
      </c>
      <c r="G86" s="104">
        <v>271</v>
      </c>
      <c r="H86" s="104">
        <v>312</v>
      </c>
      <c r="I86" s="104">
        <v>383</v>
      </c>
      <c r="J86" s="104">
        <v>499</v>
      </c>
      <c r="K86" s="104">
        <v>764</v>
      </c>
      <c r="L86" s="104">
        <v>1125</v>
      </c>
      <c r="M86" s="104">
        <v>1633</v>
      </c>
      <c r="N86" s="104">
        <v>1826</v>
      </c>
      <c r="O86" s="104">
        <v>2059</v>
      </c>
      <c r="P86" s="104">
        <v>2499</v>
      </c>
      <c r="Q86" s="104">
        <v>662</v>
      </c>
      <c r="R86" s="104">
        <v>2968</v>
      </c>
      <c r="S86" s="104">
        <v>3682</v>
      </c>
      <c r="T86" s="104">
        <v>4372</v>
      </c>
      <c r="U86" s="104">
        <v>5640</v>
      </c>
      <c r="V86" s="104">
        <v>7757</v>
      </c>
      <c r="W86" s="104">
        <v>8741</v>
      </c>
      <c r="X86" s="104">
        <v>10001</v>
      </c>
      <c r="Y86" s="104">
        <v>11273</v>
      </c>
      <c r="Z86" s="104">
        <v>25266</v>
      </c>
      <c r="AA86" s="104">
        <v>12386</v>
      </c>
      <c r="AB86" s="104">
        <v>12658</v>
      </c>
      <c r="AC86" s="104">
        <v>13909</v>
      </c>
      <c r="AD86" s="104">
        <v>14717</v>
      </c>
      <c r="AE86" s="104">
        <v>15907</v>
      </c>
      <c r="AF86" s="104">
        <v>17198</v>
      </c>
      <c r="AG86" s="104">
        <v>18944</v>
      </c>
      <c r="AH86" s="104">
        <v>21582</v>
      </c>
      <c r="AI86" s="104">
        <v>23941</v>
      </c>
      <c r="AJ86" s="104">
        <v>27590</v>
      </c>
      <c r="AK86" s="104">
        <v>26837</v>
      </c>
      <c r="AL86" s="104">
        <v>27881</v>
      </c>
      <c r="AM86" s="104">
        <v>28828</v>
      </c>
      <c r="AN86" s="104">
        <v>27799</v>
      </c>
      <c r="AO86" s="104">
        <v>28949</v>
      </c>
      <c r="AP86" s="104">
        <v>30250</v>
      </c>
      <c r="AQ86" s="104">
        <v>33251</v>
      </c>
      <c r="AR86" s="104">
        <v>35525</v>
      </c>
      <c r="AS86" s="104">
        <v>36790</v>
      </c>
      <c r="AT86" s="104">
        <v>37899</v>
      </c>
      <c r="AU86" s="104">
        <v>38295</v>
      </c>
      <c r="AV86" s="104">
        <v>39715</v>
      </c>
      <c r="AW86" s="104">
        <v>40556</v>
      </c>
      <c r="AX86" s="104">
        <v>50913</v>
      </c>
      <c r="AY86" s="104">
        <v>58651</v>
      </c>
      <c r="AZ86" s="104">
        <v>55440</v>
      </c>
      <c r="BA86" s="104">
        <v>47948</v>
      </c>
      <c r="BB86" s="104">
        <v>46687</v>
      </c>
      <c r="BC86" s="104">
        <v>47615</v>
      </c>
      <c r="BD86" s="100">
        <f t="shared" si="1"/>
        <v>2396</v>
      </c>
      <c r="BE86" s="104">
        <v>47823</v>
      </c>
      <c r="BF86" s="104">
        <v>49076</v>
      </c>
      <c r="BG86" s="104">
        <v>50011</v>
      </c>
      <c r="BH86" s="104">
        <v>49325</v>
      </c>
      <c r="BI86" s="104">
        <v>46056</v>
      </c>
      <c r="BJ86" s="104">
        <v>43871</v>
      </c>
      <c r="BK86" s="100">
        <v>42422</v>
      </c>
      <c r="BL86" s="100">
        <v>41093</v>
      </c>
      <c r="BM86" s="100">
        <v>40449</v>
      </c>
    </row>
    <row r="87" spans="1:65" ht="13.5" customHeight="1">
      <c r="A87" s="111" t="s">
        <v>90</v>
      </c>
      <c r="B87" s="104">
        <v>275</v>
      </c>
      <c r="C87" s="104">
        <v>284</v>
      </c>
      <c r="D87" s="104">
        <v>308</v>
      </c>
      <c r="E87" s="104">
        <v>299</v>
      </c>
      <c r="F87" s="104">
        <v>363</v>
      </c>
      <c r="G87" s="104">
        <v>418</v>
      </c>
      <c r="H87" s="104">
        <v>505</v>
      </c>
      <c r="I87" s="104">
        <v>587</v>
      </c>
      <c r="J87" s="104">
        <v>960</v>
      </c>
      <c r="K87" s="104">
        <v>2179</v>
      </c>
      <c r="L87" s="104">
        <v>3218</v>
      </c>
      <c r="M87" s="104">
        <v>3641</v>
      </c>
      <c r="N87" s="104">
        <v>4433</v>
      </c>
      <c r="O87" s="104">
        <v>6643</v>
      </c>
      <c r="P87" s="104">
        <v>7959</v>
      </c>
      <c r="Q87" s="104">
        <v>1824</v>
      </c>
      <c r="R87" s="104">
        <v>8527</v>
      </c>
      <c r="S87" s="104">
        <v>8926</v>
      </c>
      <c r="T87" s="104">
        <v>10787</v>
      </c>
      <c r="U87" s="104">
        <v>14016</v>
      </c>
      <c r="V87" s="104">
        <v>16205</v>
      </c>
      <c r="W87" s="104">
        <v>15581</v>
      </c>
      <c r="X87" s="104">
        <v>17959</v>
      </c>
      <c r="Y87" s="104">
        <v>18103</v>
      </c>
      <c r="Z87" s="104">
        <v>18590</v>
      </c>
      <c r="AA87" s="104">
        <v>18652</v>
      </c>
      <c r="AB87" s="104">
        <v>18987</v>
      </c>
      <c r="AC87" s="104">
        <v>20132</v>
      </c>
      <c r="AD87" s="104">
        <v>21353</v>
      </c>
      <c r="AE87" s="104">
        <v>24131</v>
      </c>
      <c r="AF87" s="104">
        <v>28649</v>
      </c>
      <c r="AG87" s="104">
        <v>32787</v>
      </c>
      <c r="AH87" s="104">
        <v>35312</v>
      </c>
      <c r="AI87" s="104">
        <v>36892</v>
      </c>
      <c r="AJ87" s="104">
        <v>37594</v>
      </c>
      <c r="AK87" s="104">
        <v>37933</v>
      </c>
      <c r="AL87" s="104">
        <v>36061</v>
      </c>
      <c r="AM87" s="104">
        <v>33585</v>
      </c>
      <c r="AN87" s="104">
        <v>33147</v>
      </c>
      <c r="AO87" s="104">
        <v>32483</v>
      </c>
      <c r="AP87" s="104">
        <v>34053</v>
      </c>
      <c r="AQ87" s="104">
        <v>38150</v>
      </c>
      <c r="AR87" s="104">
        <v>42526</v>
      </c>
      <c r="AS87" s="104">
        <v>46012</v>
      </c>
      <c r="AT87" s="104">
        <v>50833</v>
      </c>
      <c r="AU87" s="104">
        <v>53928</v>
      </c>
      <c r="AV87" s="104">
        <v>54458</v>
      </c>
      <c r="AW87" s="104">
        <v>60673</v>
      </c>
      <c r="AX87" s="104">
        <v>79080</v>
      </c>
      <c r="AY87" s="104">
        <v>95110</v>
      </c>
      <c r="AZ87" s="104">
        <v>103199</v>
      </c>
      <c r="BA87" s="104">
        <v>106871</v>
      </c>
      <c r="BB87" s="104">
        <v>109706</v>
      </c>
      <c r="BC87" s="104">
        <v>102936</v>
      </c>
      <c r="BD87" s="100">
        <f t="shared" si="1"/>
        <v>-3234</v>
      </c>
      <c r="BE87" s="104">
        <v>104797</v>
      </c>
      <c r="BF87" s="104">
        <v>102300</v>
      </c>
      <c r="BG87" s="104">
        <v>99702</v>
      </c>
      <c r="BH87" s="104">
        <v>103681</v>
      </c>
      <c r="BI87" s="104">
        <v>83503</v>
      </c>
      <c r="BJ87" s="104">
        <v>82169</v>
      </c>
      <c r="BK87" s="100">
        <v>83876</v>
      </c>
      <c r="BL87" s="100">
        <v>86888</v>
      </c>
      <c r="BM87" s="100">
        <v>88551</v>
      </c>
    </row>
    <row r="88" spans="1:65" ht="13.5" customHeight="1">
      <c r="A88" s="111" t="s">
        <v>91</v>
      </c>
      <c r="B88" s="104">
        <v>2338</v>
      </c>
      <c r="C88" s="104">
        <v>2633</v>
      </c>
      <c r="D88" s="104">
        <v>2785</v>
      </c>
      <c r="E88" s="104">
        <v>2828</v>
      </c>
      <c r="F88" s="104">
        <v>2799</v>
      </c>
      <c r="G88" s="104">
        <v>2776</v>
      </c>
      <c r="H88" s="104">
        <v>3243</v>
      </c>
      <c r="I88" s="104">
        <v>3712</v>
      </c>
      <c r="J88" s="104">
        <v>4260</v>
      </c>
      <c r="K88" s="104">
        <v>5640</v>
      </c>
      <c r="L88" s="104">
        <v>6740</v>
      </c>
      <c r="M88" s="104">
        <v>6153</v>
      </c>
      <c r="N88" s="104">
        <v>7856</v>
      </c>
      <c r="O88" s="104">
        <v>10088</v>
      </c>
      <c r="P88" s="104">
        <v>12156</v>
      </c>
      <c r="Q88" s="104">
        <v>3060</v>
      </c>
      <c r="R88" s="104">
        <v>12957</v>
      </c>
      <c r="S88" s="104">
        <v>13837</v>
      </c>
      <c r="T88" s="104">
        <v>13361</v>
      </c>
      <c r="U88" s="104">
        <v>17163</v>
      </c>
      <c r="V88" s="104">
        <v>19951</v>
      </c>
      <c r="W88" s="104">
        <v>20192</v>
      </c>
      <c r="X88" s="104">
        <v>21506</v>
      </c>
      <c r="Y88" s="104">
        <v>22085</v>
      </c>
      <c r="Z88" s="104">
        <v>23464</v>
      </c>
      <c r="AA88" s="104">
        <v>25173</v>
      </c>
      <c r="AB88" s="104">
        <v>26065</v>
      </c>
      <c r="AC88" s="104">
        <v>28903</v>
      </c>
      <c r="AD88" s="104">
        <v>31050</v>
      </c>
      <c r="AE88" s="104">
        <v>32725</v>
      </c>
      <c r="AF88" s="104">
        <v>38605</v>
      </c>
      <c r="AG88" s="104">
        <v>45406</v>
      </c>
      <c r="AH88" s="104">
        <v>51002</v>
      </c>
      <c r="AI88" s="104">
        <v>59468</v>
      </c>
      <c r="AJ88" s="104">
        <v>63996</v>
      </c>
      <c r="AK88" s="104">
        <v>66773</v>
      </c>
      <c r="AL88" s="104">
        <v>71945</v>
      </c>
      <c r="AM88" s="104">
        <v>75150</v>
      </c>
      <c r="AN88" s="104">
        <v>80877</v>
      </c>
      <c r="AO88" s="104">
        <v>86939</v>
      </c>
      <c r="AP88" s="104">
        <v>88496</v>
      </c>
      <c r="AQ88" s="104">
        <v>98950</v>
      </c>
      <c r="AR88" s="104">
        <v>107326</v>
      </c>
      <c r="AS88" s="104">
        <v>109961</v>
      </c>
      <c r="AT88" s="104">
        <v>121353</v>
      </c>
      <c r="AU88" s="104">
        <v>123552</v>
      </c>
      <c r="AV88" s="104">
        <v>124950</v>
      </c>
      <c r="AW88" s="104">
        <v>166847</v>
      </c>
      <c r="AX88" s="104">
        <v>154357</v>
      </c>
      <c r="AY88" s="104">
        <v>181873</v>
      </c>
      <c r="AZ88" s="104">
        <v>187010</v>
      </c>
      <c r="BA88" s="104">
        <v>162606</v>
      </c>
      <c r="BB88" s="104">
        <v>170681</v>
      </c>
      <c r="BC88" s="104">
        <v>173987</v>
      </c>
      <c r="BD88" s="100">
        <f t="shared" si="1"/>
        <v>-266</v>
      </c>
      <c r="BE88" s="104">
        <v>174274</v>
      </c>
      <c r="BF88" s="104">
        <v>179070</v>
      </c>
      <c r="BG88" s="104">
        <v>173721</v>
      </c>
      <c r="BH88" s="104">
        <v>168758</v>
      </c>
      <c r="BI88" s="104">
        <v>185096</v>
      </c>
      <c r="BJ88" s="104">
        <v>186311</v>
      </c>
      <c r="BK88" s="100">
        <v>189687</v>
      </c>
      <c r="BL88" s="100">
        <v>197773</v>
      </c>
      <c r="BM88" s="100">
        <v>198190</v>
      </c>
    </row>
    <row r="89" spans="1:65" ht="13.5" customHeight="1">
      <c r="A89" s="111" t="s">
        <v>92</v>
      </c>
      <c r="B89" s="105">
        <v>9207</v>
      </c>
      <c r="C89" s="105">
        <v>9311</v>
      </c>
      <c r="D89" s="105">
        <v>9657</v>
      </c>
      <c r="E89" s="105">
        <v>9469</v>
      </c>
      <c r="F89" s="105">
        <v>9678</v>
      </c>
      <c r="G89" s="105">
        <v>10261</v>
      </c>
      <c r="H89" s="105">
        <v>11816</v>
      </c>
      <c r="I89" s="105">
        <v>13076</v>
      </c>
      <c r="J89" s="105">
        <v>15655</v>
      </c>
      <c r="K89" s="105">
        <v>22946</v>
      </c>
      <c r="L89" s="105">
        <v>27650</v>
      </c>
      <c r="M89" s="105">
        <v>28278</v>
      </c>
      <c r="N89" s="105">
        <v>33714</v>
      </c>
      <c r="O89" s="105">
        <v>50176</v>
      </c>
      <c r="P89" s="105">
        <v>60799</v>
      </c>
      <c r="Q89" s="105">
        <v>14985</v>
      </c>
      <c r="R89" s="105">
        <v>61060</v>
      </c>
      <c r="S89" s="105">
        <v>61509</v>
      </c>
      <c r="T89" s="105">
        <v>66382</v>
      </c>
      <c r="U89" s="105">
        <v>86565</v>
      </c>
      <c r="V89" s="105">
        <v>100304</v>
      </c>
      <c r="W89" s="105">
        <v>108158</v>
      </c>
      <c r="X89" s="105">
        <v>123041</v>
      </c>
      <c r="Y89" s="105">
        <v>113405</v>
      </c>
      <c r="Z89" s="105">
        <v>129032</v>
      </c>
      <c r="AA89" s="105">
        <v>120685</v>
      </c>
      <c r="AB89" s="105">
        <v>124137</v>
      </c>
      <c r="AC89" s="105">
        <v>130430</v>
      </c>
      <c r="AD89" s="105">
        <v>137589</v>
      </c>
      <c r="AE89" s="105">
        <v>148838</v>
      </c>
      <c r="AF89" s="105">
        <v>172633</v>
      </c>
      <c r="AG89" s="105">
        <v>199732</v>
      </c>
      <c r="AH89" s="105">
        <v>210137</v>
      </c>
      <c r="AI89" s="105">
        <v>217290</v>
      </c>
      <c r="AJ89" s="105">
        <v>223806</v>
      </c>
      <c r="AK89" s="105">
        <v>229746</v>
      </c>
      <c r="AL89" s="105">
        <v>235035</v>
      </c>
      <c r="AM89" s="105">
        <v>237750</v>
      </c>
      <c r="AN89" s="105">
        <v>242478</v>
      </c>
      <c r="AO89" s="105">
        <v>253724</v>
      </c>
      <c r="AP89" s="105">
        <v>269774</v>
      </c>
      <c r="AQ89" s="105">
        <v>312720</v>
      </c>
      <c r="AR89" s="105">
        <v>334632</v>
      </c>
      <c r="AS89" s="105">
        <v>333059</v>
      </c>
      <c r="AT89" s="105">
        <v>345847</v>
      </c>
      <c r="AU89" s="105">
        <v>352477</v>
      </c>
      <c r="AV89" s="105">
        <v>365975</v>
      </c>
      <c r="AW89" s="105">
        <v>431313</v>
      </c>
      <c r="AX89" s="105">
        <v>533224</v>
      </c>
      <c r="AY89" s="105">
        <v>622210</v>
      </c>
      <c r="AZ89" s="105">
        <v>597349</v>
      </c>
      <c r="BA89" s="105">
        <v>541344</v>
      </c>
      <c r="BB89" s="105">
        <v>536511</v>
      </c>
      <c r="BC89" s="105">
        <v>513644</v>
      </c>
      <c r="BD89" s="100">
        <f t="shared" si="1"/>
        <v>-10160</v>
      </c>
      <c r="BE89" s="105">
        <v>508843</v>
      </c>
      <c r="BF89" s="105">
        <v>514139</v>
      </c>
      <c r="BG89" s="105">
        <v>503484</v>
      </c>
      <c r="BH89" s="105">
        <v>498815</v>
      </c>
      <c r="BI89" s="105">
        <v>499592</v>
      </c>
      <c r="BJ89" s="105">
        <v>500104</v>
      </c>
      <c r="BK89" s="103">
        <v>510492</v>
      </c>
      <c r="BL89" s="103">
        <v>532479</v>
      </c>
      <c r="BM89" s="103">
        <v>535189</v>
      </c>
    </row>
    <row r="90" spans="1:65" ht="13.5" customHeight="1">
      <c r="A90" s="118" t="s">
        <v>93</v>
      </c>
      <c r="B90" s="119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0">
        <f t="shared" si="1"/>
        <v>0</v>
      </c>
      <c r="BE90" s="102"/>
      <c r="BF90" s="102"/>
      <c r="BG90" s="102"/>
      <c r="BH90" s="102"/>
      <c r="BI90" s="102"/>
      <c r="BJ90" s="102"/>
      <c r="BL90" s="108"/>
      <c r="BM90" s="108"/>
    </row>
    <row r="91" spans="1:65" ht="13.5" customHeight="1">
      <c r="A91" s="111" t="s">
        <v>94</v>
      </c>
      <c r="B91" s="104">
        <v>14365</v>
      </c>
      <c r="C91" s="104">
        <v>15788</v>
      </c>
      <c r="D91" s="104">
        <v>16620</v>
      </c>
      <c r="E91" s="104">
        <v>17460</v>
      </c>
      <c r="F91" s="104">
        <v>20694</v>
      </c>
      <c r="G91" s="104">
        <v>21725</v>
      </c>
      <c r="H91" s="104">
        <v>23854</v>
      </c>
      <c r="I91" s="104">
        <v>27298</v>
      </c>
      <c r="J91" s="104">
        <v>30270</v>
      </c>
      <c r="K91" s="104">
        <v>35872</v>
      </c>
      <c r="L91" s="104">
        <v>40157</v>
      </c>
      <c r="M91" s="104">
        <v>49090</v>
      </c>
      <c r="N91" s="104">
        <v>55867</v>
      </c>
      <c r="O91" s="104">
        <v>64658</v>
      </c>
      <c r="P91" s="104">
        <v>73899</v>
      </c>
      <c r="Q91" s="104">
        <v>19763</v>
      </c>
      <c r="R91" s="104">
        <v>85061</v>
      </c>
      <c r="S91" s="104">
        <v>93861</v>
      </c>
      <c r="T91" s="104">
        <v>104073</v>
      </c>
      <c r="U91" s="104">
        <v>118547</v>
      </c>
      <c r="V91" s="104">
        <v>139584</v>
      </c>
      <c r="W91" s="104">
        <v>155964</v>
      </c>
      <c r="X91" s="104">
        <v>170724</v>
      </c>
      <c r="Y91" s="104">
        <v>178223</v>
      </c>
      <c r="Z91" s="104">
        <v>188623</v>
      </c>
      <c r="AA91" s="104">
        <v>198756</v>
      </c>
      <c r="AB91" s="104">
        <v>207352</v>
      </c>
      <c r="AC91" s="104">
        <v>219341</v>
      </c>
      <c r="AD91" s="104">
        <v>232542</v>
      </c>
      <c r="AE91" s="104">
        <v>248623</v>
      </c>
      <c r="AF91" s="104">
        <v>269014</v>
      </c>
      <c r="AG91" s="104">
        <v>287584</v>
      </c>
      <c r="AH91" s="104">
        <v>304585</v>
      </c>
      <c r="AI91" s="104">
        <v>319565</v>
      </c>
      <c r="AJ91" s="104">
        <v>335846</v>
      </c>
      <c r="AK91" s="104">
        <v>349671</v>
      </c>
      <c r="AL91" s="104">
        <v>365251</v>
      </c>
      <c r="AM91" s="104">
        <v>379215</v>
      </c>
      <c r="AN91" s="104">
        <v>390037</v>
      </c>
      <c r="AO91" s="104">
        <v>409423</v>
      </c>
      <c r="AP91" s="104">
        <v>432958</v>
      </c>
      <c r="AQ91" s="104">
        <v>455980</v>
      </c>
      <c r="AR91" s="104">
        <v>474680</v>
      </c>
      <c r="AS91" s="104">
        <v>495548</v>
      </c>
      <c r="AT91" s="104">
        <v>523305</v>
      </c>
      <c r="AU91" s="104">
        <v>548549</v>
      </c>
      <c r="AV91" s="104">
        <v>586153</v>
      </c>
      <c r="AW91" s="104">
        <v>617027</v>
      </c>
      <c r="AX91" s="104">
        <v>682963</v>
      </c>
      <c r="AY91" s="104">
        <v>706737</v>
      </c>
      <c r="AZ91" s="104">
        <v>730811</v>
      </c>
      <c r="BA91" s="104">
        <v>773290</v>
      </c>
      <c r="BB91" s="104">
        <v>813551</v>
      </c>
      <c r="BC91" s="104">
        <v>850533</v>
      </c>
      <c r="BD91" s="100">
        <f t="shared" si="1"/>
        <v>94345</v>
      </c>
      <c r="BE91" s="104">
        <v>887753</v>
      </c>
      <c r="BF91" s="104">
        <v>916067</v>
      </c>
      <c r="BG91" s="104">
        <v>944878</v>
      </c>
      <c r="BH91" s="104">
        <v>992533</v>
      </c>
      <c r="BI91" s="104">
        <v>1052073</v>
      </c>
      <c r="BJ91" s="104">
        <v>1113531</v>
      </c>
      <c r="BK91" s="100">
        <v>1178395</v>
      </c>
      <c r="BL91" s="100">
        <v>1248153</v>
      </c>
      <c r="BM91" s="100">
        <v>1322049</v>
      </c>
    </row>
    <row r="92" spans="1:65" ht="13.5" customHeight="1">
      <c r="A92" s="112" t="s">
        <v>5</v>
      </c>
      <c r="B92" s="100" t="s">
        <v>3</v>
      </c>
      <c r="C92" s="100" t="s">
        <v>3</v>
      </c>
      <c r="D92" s="100" t="s">
        <v>3</v>
      </c>
      <c r="E92" s="100" t="s">
        <v>3</v>
      </c>
      <c r="F92" s="100" t="s">
        <v>3</v>
      </c>
      <c r="G92" s="100">
        <v>94</v>
      </c>
      <c r="H92" s="100">
        <v>94</v>
      </c>
      <c r="I92" s="100">
        <v>414</v>
      </c>
      <c r="J92" s="100">
        <v>458</v>
      </c>
      <c r="K92" s="100">
        <v>465</v>
      </c>
      <c r="L92" s="100">
        <v>538</v>
      </c>
      <c r="M92" s="100">
        <v>526</v>
      </c>
      <c r="N92" s="100">
        <v>494</v>
      </c>
      <c r="O92" s="100">
        <v>499</v>
      </c>
      <c r="P92" s="100">
        <v>515</v>
      </c>
      <c r="Q92" s="100" t="s">
        <v>3</v>
      </c>
      <c r="R92" s="100">
        <v>717</v>
      </c>
      <c r="S92" s="100">
        <v>741</v>
      </c>
      <c r="T92" s="100">
        <v>757</v>
      </c>
      <c r="U92" s="100">
        <v>675</v>
      </c>
      <c r="V92" s="100">
        <v>670</v>
      </c>
      <c r="W92" s="100">
        <v>844</v>
      </c>
      <c r="X92" s="100">
        <v>19993</v>
      </c>
      <c r="Y92" s="100">
        <v>7056</v>
      </c>
      <c r="Z92" s="100">
        <v>5189</v>
      </c>
      <c r="AA92" s="100">
        <v>8072</v>
      </c>
      <c r="AB92" s="100">
        <v>4930</v>
      </c>
      <c r="AC92" s="100">
        <v>4852</v>
      </c>
      <c r="AD92" s="100">
        <v>5069</v>
      </c>
      <c r="AE92" s="100">
        <v>3625</v>
      </c>
      <c r="AF92" s="100">
        <v>2619</v>
      </c>
      <c r="AG92" s="100">
        <v>6166</v>
      </c>
      <c r="AH92" s="100">
        <v>6236</v>
      </c>
      <c r="AI92" s="100">
        <v>5683</v>
      </c>
      <c r="AJ92" s="100">
        <v>5476</v>
      </c>
      <c r="AK92" s="100">
        <v>5802</v>
      </c>
      <c r="AL92" s="100">
        <v>6879</v>
      </c>
      <c r="AM92" s="100">
        <v>9146</v>
      </c>
      <c r="AN92" s="100">
        <v>10824</v>
      </c>
      <c r="AO92" s="100">
        <v>13254</v>
      </c>
      <c r="AP92" s="100">
        <v>11701</v>
      </c>
      <c r="AQ92" s="100">
        <v>13969</v>
      </c>
      <c r="AR92" s="100">
        <v>13279</v>
      </c>
      <c r="AS92" s="100">
        <v>14348</v>
      </c>
      <c r="AT92" s="100">
        <v>16526</v>
      </c>
      <c r="AU92" s="100">
        <v>16058</v>
      </c>
      <c r="AV92" s="100">
        <v>19307</v>
      </c>
      <c r="AW92" s="100">
        <v>17830</v>
      </c>
      <c r="AX92" s="100">
        <v>34071</v>
      </c>
      <c r="AY92" s="100">
        <v>23317</v>
      </c>
      <c r="AZ92" s="100">
        <v>101933</v>
      </c>
      <c r="BA92" s="100">
        <v>140387</v>
      </c>
      <c r="BB92" s="100">
        <v>56009</v>
      </c>
      <c r="BC92" s="100">
        <v>25946</v>
      </c>
      <c r="BD92" s="100">
        <f t="shared" si="1"/>
        <v>11447</v>
      </c>
      <c r="BE92" s="100">
        <v>30990</v>
      </c>
      <c r="BF92" s="100">
        <v>32522</v>
      </c>
      <c r="BG92" s="100">
        <v>37393</v>
      </c>
      <c r="BH92" s="100">
        <v>35816</v>
      </c>
      <c r="BI92" s="100">
        <v>37106</v>
      </c>
      <c r="BJ92" s="100">
        <v>41316</v>
      </c>
      <c r="BK92" s="100">
        <v>45306</v>
      </c>
      <c r="BL92" s="100">
        <v>49311</v>
      </c>
      <c r="BM92" s="100">
        <v>53479</v>
      </c>
    </row>
    <row r="93" spans="1:65" ht="13.5" customHeight="1">
      <c r="A93" s="112" t="s">
        <v>6</v>
      </c>
      <c r="B93" s="100">
        <v>14365</v>
      </c>
      <c r="C93" s="100">
        <v>15788</v>
      </c>
      <c r="D93" s="100">
        <v>16620</v>
      </c>
      <c r="E93" s="100">
        <v>17460</v>
      </c>
      <c r="F93" s="100">
        <v>20694</v>
      </c>
      <c r="G93" s="100">
        <v>21631</v>
      </c>
      <c r="H93" s="100">
        <v>23760</v>
      </c>
      <c r="I93" s="100">
        <v>26885</v>
      </c>
      <c r="J93" s="100">
        <v>29812</v>
      </c>
      <c r="K93" s="100">
        <v>35408</v>
      </c>
      <c r="L93" s="100">
        <v>39620</v>
      </c>
      <c r="M93" s="100">
        <v>48565</v>
      </c>
      <c r="N93" s="100">
        <v>55373</v>
      </c>
      <c r="O93" s="100">
        <v>64159</v>
      </c>
      <c r="P93" s="100">
        <v>73384</v>
      </c>
      <c r="Q93" s="100">
        <v>19763</v>
      </c>
      <c r="R93" s="100">
        <v>84344</v>
      </c>
      <c r="S93" s="100">
        <v>93120</v>
      </c>
      <c r="T93" s="100">
        <v>103316</v>
      </c>
      <c r="U93" s="100">
        <v>117872</v>
      </c>
      <c r="V93" s="100">
        <v>138914</v>
      </c>
      <c r="W93" s="100">
        <v>155120</v>
      </c>
      <c r="X93" s="100">
        <v>150731</v>
      </c>
      <c r="Y93" s="100">
        <v>171167</v>
      </c>
      <c r="Z93" s="100">
        <v>183434</v>
      </c>
      <c r="AA93" s="100">
        <v>190684</v>
      </c>
      <c r="AB93" s="100">
        <v>202422</v>
      </c>
      <c r="AC93" s="100">
        <v>214489</v>
      </c>
      <c r="AD93" s="100">
        <v>227473</v>
      </c>
      <c r="AE93" s="100">
        <v>244998</v>
      </c>
      <c r="AF93" s="100">
        <v>266395</v>
      </c>
      <c r="AG93" s="100">
        <v>281418</v>
      </c>
      <c r="AH93" s="100">
        <v>298349</v>
      </c>
      <c r="AI93" s="100">
        <v>313881</v>
      </c>
      <c r="AJ93" s="100">
        <v>330370</v>
      </c>
      <c r="AK93" s="100">
        <v>343869</v>
      </c>
      <c r="AL93" s="100">
        <v>358372</v>
      </c>
      <c r="AM93" s="100">
        <v>370069</v>
      </c>
      <c r="AN93" s="100">
        <v>379213</v>
      </c>
      <c r="AO93" s="100">
        <v>396169</v>
      </c>
      <c r="AP93" s="100">
        <v>421257</v>
      </c>
      <c r="AQ93" s="100">
        <v>442011</v>
      </c>
      <c r="AR93" s="100">
        <v>461401</v>
      </c>
      <c r="AS93" s="100">
        <v>481200</v>
      </c>
      <c r="AT93" s="100">
        <v>506779</v>
      </c>
      <c r="AU93" s="100">
        <v>532491</v>
      </c>
      <c r="AV93" s="100">
        <v>566846</v>
      </c>
      <c r="AW93" s="100">
        <v>599197</v>
      </c>
      <c r="AX93" s="100">
        <v>648892</v>
      </c>
      <c r="AY93" s="100">
        <v>683420</v>
      </c>
      <c r="AZ93" s="100">
        <v>628878</v>
      </c>
      <c r="BA93" s="100">
        <v>632903</v>
      </c>
      <c r="BB93" s="100">
        <v>757542</v>
      </c>
      <c r="BC93" s="100">
        <v>824587</v>
      </c>
      <c r="BD93" s="100">
        <f t="shared" si="1"/>
        <v>82898</v>
      </c>
      <c r="BE93" s="100">
        <v>856763</v>
      </c>
      <c r="BF93" s="100">
        <v>883545</v>
      </c>
      <c r="BG93" s="100">
        <v>907485</v>
      </c>
      <c r="BH93" s="100">
        <v>956717</v>
      </c>
      <c r="BI93" s="100">
        <v>1014967</v>
      </c>
      <c r="BJ93" s="100">
        <v>1072215</v>
      </c>
      <c r="BK93" s="100">
        <v>1133089</v>
      </c>
      <c r="BL93" s="100">
        <v>1198842</v>
      </c>
      <c r="BM93" s="100">
        <v>1268570</v>
      </c>
    </row>
    <row r="94" spans="1:65" ht="13.5" customHeight="1">
      <c r="A94" s="118" t="s">
        <v>95</v>
      </c>
      <c r="B94" s="119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0">
        <f t="shared" si="1"/>
        <v>0</v>
      </c>
      <c r="BE94" s="102"/>
      <c r="BF94" s="102"/>
      <c r="BG94" s="102"/>
      <c r="BH94" s="102"/>
      <c r="BI94" s="102"/>
      <c r="BJ94" s="102"/>
      <c r="BL94" s="108"/>
      <c r="BM94" s="108"/>
    </row>
    <row r="95" spans="1:65" ht="13.5" customHeight="1">
      <c r="A95" s="111" t="s">
        <v>96</v>
      </c>
      <c r="B95" s="104">
        <v>3970</v>
      </c>
      <c r="C95" s="104">
        <v>4208</v>
      </c>
      <c r="D95" s="104">
        <v>4148</v>
      </c>
      <c r="E95" s="104">
        <v>4216</v>
      </c>
      <c r="F95" s="104">
        <v>4185</v>
      </c>
      <c r="G95" s="104">
        <v>4547</v>
      </c>
      <c r="H95" s="104">
        <v>4668</v>
      </c>
      <c r="I95" s="104">
        <v>5041</v>
      </c>
      <c r="J95" s="104">
        <v>5552</v>
      </c>
      <c r="K95" s="104">
        <v>5973</v>
      </c>
      <c r="L95" s="104">
        <v>6354</v>
      </c>
      <c r="M95" s="104">
        <v>6540</v>
      </c>
      <c r="N95" s="104">
        <v>6794</v>
      </c>
      <c r="O95" s="104">
        <v>7877</v>
      </c>
      <c r="P95" s="104">
        <v>8369</v>
      </c>
      <c r="Q95" s="104">
        <v>2085</v>
      </c>
      <c r="R95" s="104">
        <v>9229</v>
      </c>
      <c r="S95" s="104">
        <v>9759</v>
      </c>
      <c r="T95" s="104">
        <v>10793</v>
      </c>
      <c r="U95" s="104">
        <v>11700</v>
      </c>
      <c r="V95" s="104">
        <v>12921</v>
      </c>
      <c r="W95" s="104">
        <v>13723</v>
      </c>
      <c r="X95" s="104">
        <v>14263</v>
      </c>
      <c r="Y95" s="104">
        <v>14412</v>
      </c>
      <c r="Z95" s="104">
        <v>14728</v>
      </c>
      <c r="AA95" s="104">
        <v>15047</v>
      </c>
      <c r="AB95" s="104">
        <v>14978</v>
      </c>
      <c r="AC95" s="104">
        <v>15980</v>
      </c>
      <c r="AD95" s="104">
        <v>16562</v>
      </c>
      <c r="AE95" s="104">
        <v>15261</v>
      </c>
      <c r="AF95" s="104">
        <v>16981</v>
      </c>
      <c r="AG95" s="104">
        <v>17318</v>
      </c>
      <c r="AH95" s="104">
        <v>17781</v>
      </c>
      <c r="AI95" s="104">
        <v>19638</v>
      </c>
      <c r="AJ95" s="104">
        <v>18993</v>
      </c>
      <c r="AK95" s="104">
        <v>18228</v>
      </c>
      <c r="AL95" s="104">
        <v>20435</v>
      </c>
      <c r="AM95" s="104">
        <v>21350</v>
      </c>
      <c r="AN95" s="104">
        <v>22184</v>
      </c>
      <c r="AO95" s="104">
        <v>24907</v>
      </c>
      <c r="AP95" s="104">
        <v>22498</v>
      </c>
      <c r="AQ95" s="104">
        <v>26720</v>
      </c>
      <c r="AR95" s="104">
        <v>29091</v>
      </c>
      <c r="AS95" s="104">
        <v>30849</v>
      </c>
      <c r="AT95" s="104">
        <v>35767</v>
      </c>
      <c r="AU95" s="104">
        <v>35771</v>
      </c>
      <c r="AV95" s="104">
        <v>35684</v>
      </c>
      <c r="AW95" s="104">
        <v>41338</v>
      </c>
      <c r="AX95" s="104">
        <v>45952</v>
      </c>
      <c r="AY95" s="104">
        <v>49163</v>
      </c>
      <c r="AZ95" s="104">
        <v>58747</v>
      </c>
      <c r="BA95" s="104">
        <v>55899</v>
      </c>
      <c r="BB95" s="104">
        <v>65890</v>
      </c>
      <c r="BC95" s="104">
        <v>70906</v>
      </c>
      <c r="BD95" s="100">
        <f t="shared" si="1"/>
        <v>15187</v>
      </c>
      <c r="BE95" s="104">
        <v>76360</v>
      </c>
      <c r="BF95" s="104">
        <v>86796</v>
      </c>
      <c r="BG95" s="104">
        <v>86093</v>
      </c>
      <c r="BH95" s="104">
        <v>85221</v>
      </c>
      <c r="BI95" s="104">
        <v>99074</v>
      </c>
      <c r="BJ95" s="104">
        <v>106701</v>
      </c>
      <c r="BK95" s="100">
        <v>112165</v>
      </c>
      <c r="BL95" s="100">
        <v>127103</v>
      </c>
      <c r="BM95" s="100">
        <v>125137</v>
      </c>
    </row>
    <row r="96" spans="1:65" ht="13.5" customHeight="1">
      <c r="A96" s="111" t="s">
        <v>97</v>
      </c>
      <c r="B96" s="104">
        <v>151</v>
      </c>
      <c r="C96" s="104">
        <v>95</v>
      </c>
      <c r="D96" s="104">
        <v>71</v>
      </c>
      <c r="E96" s="104">
        <v>52</v>
      </c>
      <c r="F96" s="104">
        <v>51</v>
      </c>
      <c r="G96" s="104">
        <v>300</v>
      </c>
      <c r="H96" s="104">
        <v>470</v>
      </c>
      <c r="I96" s="104">
        <v>691</v>
      </c>
      <c r="J96" s="104">
        <v>1002</v>
      </c>
      <c r="K96" s="104">
        <v>1644</v>
      </c>
      <c r="L96" s="104">
        <v>1942</v>
      </c>
      <c r="M96" s="104">
        <v>2781</v>
      </c>
      <c r="N96" s="104">
        <v>3233</v>
      </c>
      <c r="O96" s="104">
        <v>4561</v>
      </c>
      <c r="P96" s="104">
        <v>5498</v>
      </c>
      <c r="Q96" s="104">
        <v>777</v>
      </c>
      <c r="R96" s="104">
        <v>3683</v>
      </c>
      <c r="S96" s="104">
        <v>3337</v>
      </c>
      <c r="T96" s="104">
        <v>2725</v>
      </c>
      <c r="U96" s="104">
        <v>2310</v>
      </c>
      <c r="V96" s="104">
        <v>2226</v>
      </c>
      <c r="W96" s="104">
        <v>1917</v>
      </c>
      <c r="X96" s="104">
        <v>1598</v>
      </c>
      <c r="Y96" s="104">
        <v>1333</v>
      </c>
      <c r="Z96" s="104">
        <v>1029</v>
      </c>
      <c r="AA96" s="104">
        <v>496</v>
      </c>
      <c r="AB96" s="104">
        <v>424</v>
      </c>
      <c r="AC96" s="104">
        <v>424</v>
      </c>
      <c r="AD96" s="104">
        <v>426</v>
      </c>
      <c r="AE96" s="104">
        <v>245</v>
      </c>
      <c r="AF96" s="104">
        <v>393</v>
      </c>
      <c r="AG96" s="104">
        <v>746</v>
      </c>
      <c r="AH96" s="104">
        <v>788</v>
      </c>
      <c r="AI96" s="104">
        <v>1075</v>
      </c>
      <c r="AJ96" s="104">
        <v>1082</v>
      </c>
      <c r="AK96" s="104">
        <v>1073</v>
      </c>
      <c r="AL96" s="104">
        <v>1113</v>
      </c>
      <c r="AM96" s="104">
        <v>1058</v>
      </c>
      <c r="AN96" s="104">
        <v>1222</v>
      </c>
      <c r="AO96" s="104">
        <v>1285</v>
      </c>
      <c r="AP96" s="104">
        <v>1193</v>
      </c>
      <c r="AQ96" s="104">
        <v>1726</v>
      </c>
      <c r="AR96" s="104">
        <v>2106</v>
      </c>
      <c r="AS96" s="104">
        <v>2562</v>
      </c>
      <c r="AT96" s="104">
        <v>2790</v>
      </c>
      <c r="AU96" s="104">
        <v>2638</v>
      </c>
      <c r="AV96" s="104">
        <v>2713</v>
      </c>
      <c r="AW96" s="104">
        <v>2730</v>
      </c>
      <c r="AX96" s="104">
        <v>3495</v>
      </c>
      <c r="AY96" s="104">
        <v>8089</v>
      </c>
      <c r="AZ96" s="104">
        <v>10683</v>
      </c>
      <c r="BA96" s="104">
        <v>10402</v>
      </c>
      <c r="BB96" s="104">
        <v>12893</v>
      </c>
      <c r="BC96" s="104">
        <v>13506</v>
      </c>
      <c r="BD96" s="100">
        <f t="shared" si="1"/>
        <v>-186</v>
      </c>
      <c r="BE96" s="104">
        <v>13383</v>
      </c>
      <c r="BF96" s="104">
        <v>14354</v>
      </c>
      <c r="BG96" s="104">
        <v>13320</v>
      </c>
      <c r="BH96" s="104">
        <v>13650</v>
      </c>
      <c r="BI96" s="104">
        <v>15170</v>
      </c>
      <c r="BJ96" s="104">
        <v>15680</v>
      </c>
      <c r="BK96" s="100">
        <v>16159</v>
      </c>
      <c r="BL96" s="100">
        <v>17569</v>
      </c>
      <c r="BM96" s="100">
        <v>17404</v>
      </c>
    </row>
    <row r="97" spans="1:65" ht="13.5" customHeight="1">
      <c r="A97" s="111" t="s">
        <v>98</v>
      </c>
      <c r="B97" s="104">
        <v>1084</v>
      </c>
      <c r="C97" s="104">
        <v>1145</v>
      </c>
      <c r="D97" s="104">
        <v>1229</v>
      </c>
      <c r="E97" s="104">
        <v>1269</v>
      </c>
      <c r="F97" s="104">
        <v>1318</v>
      </c>
      <c r="G97" s="104">
        <v>1390</v>
      </c>
      <c r="H97" s="104">
        <v>1468</v>
      </c>
      <c r="I97" s="104">
        <v>1562</v>
      </c>
      <c r="J97" s="104">
        <v>1798</v>
      </c>
      <c r="K97" s="104">
        <v>2034</v>
      </c>
      <c r="L97" s="104">
        <v>2423</v>
      </c>
      <c r="M97" s="104">
        <v>2710</v>
      </c>
      <c r="N97" s="104">
        <v>3004</v>
      </c>
      <c r="O97" s="104">
        <v>3663</v>
      </c>
      <c r="P97" s="104">
        <v>4044</v>
      </c>
      <c r="Q97" s="104">
        <v>1038</v>
      </c>
      <c r="R97" s="104">
        <v>4706</v>
      </c>
      <c r="S97" s="104">
        <v>5252</v>
      </c>
      <c r="T97" s="104">
        <v>5611</v>
      </c>
      <c r="U97" s="104">
        <v>6513</v>
      </c>
      <c r="V97" s="104">
        <v>6964</v>
      </c>
      <c r="W97" s="104">
        <v>7517</v>
      </c>
      <c r="X97" s="104">
        <v>8272</v>
      </c>
      <c r="Y97" s="104">
        <v>8860</v>
      </c>
      <c r="Z97" s="104">
        <v>9546</v>
      </c>
      <c r="AA97" s="104">
        <v>9871</v>
      </c>
      <c r="AB97" s="104">
        <v>10266</v>
      </c>
      <c r="AC97" s="104">
        <v>10841</v>
      </c>
      <c r="AD97" s="104">
        <v>11342</v>
      </c>
      <c r="AE97" s="104">
        <v>12133</v>
      </c>
      <c r="AF97" s="104">
        <v>12889</v>
      </c>
      <c r="AG97" s="104">
        <v>14091</v>
      </c>
      <c r="AH97" s="104">
        <v>14812</v>
      </c>
      <c r="AI97" s="104">
        <v>15677</v>
      </c>
      <c r="AJ97" s="104">
        <v>16428</v>
      </c>
      <c r="AK97" s="104">
        <v>16586</v>
      </c>
      <c r="AL97" s="104">
        <v>17093</v>
      </c>
      <c r="AM97" s="104">
        <v>17545</v>
      </c>
      <c r="AN97" s="104">
        <v>18168</v>
      </c>
      <c r="AO97" s="104">
        <v>19516</v>
      </c>
      <c r="AP97" s="104">
        <v>20959</v>
      </c>
      <c r="AQ97" s="104">
        <v>22290</v>
      </c>
      <c r="AR97" s="104">
        <v>24082</v>
      </c>
      <c r="AS97" s="104">
        <v>26859</v>
      </c>
      <c r="AT97" s="104">
        <v>28754</v>
      </c>
      <c r="AU97" s="104">
        <v>29888</v>
      </c>
      <c r="AV97" s="104">
        <v>32294</v>
      </c>
      <c r="AW97" s="104">
        <v>36974</v>
      </c>
      <c r="AX97" s="104">
        <v>41882</v>
      </c>
      <c r="AY97" s="104">
        <v>45714</v>
      </c>
      <c r="AZ97" s="104">
        <v>50062</v>
      </c>
      <c r="BA97" s="104">
        <v>50558</v>
      </c>
      <c r="BB97" s="104">
        <v>52520</v>
      </c>
      <c r="BC97" s="104">
        <v>56200</v>
      </c>
      <c r="BD97" s="100">
        <f t="shared" si="1"/>
        <v>13532</v>
      </c>
      <c r="BE97" s="104">
        <v>61893</v>
      </c>
      <c r="BF97" s="104">
        <v>65248</v>
      </c>
      <c r="BG97" s="104">
        <v>69732</v>
      </c>
      <c r="BH97" s="104">
        <v>70404</v>
      </c>
      <c r="BI97" s="104">
        <v>75019</v>
      </c>
      <c r="BJ97" s="104">
        <v>79671</v>
      </c>
      <c r="BK97" s="100">
        <v>79567</v>
      </c>
      <c r="BL97" s="100">
        <v>79248</v>
      </c>
      <c r="BM97" s="100">
        <v>78781</v>
      </c>
    </row>
    <row r="98" spans="1:65" ht="13.5" customHeight="1">
      <c r="A98" s="111" t="s">
        <v>99</v>
      </c>
      <c r="B98" s="104">
        <v>242</v>
      </c>
      <c r="C98" s="104">
        <v>-104</v>
      </c>
      <c r="D98" s="104">
        <v>49</v>
      </c>
      <c r="E98" s="104">
        <v>5</v>
      </c>
      <c r="F98" s="104">
        <v>173</v>
      </c>
      <c r="G98" s="104">
        <v>308</v>
      </c>
      <c r="H98" s="104">
        <v>215</v>
      </c>
      <c r="I98" s="104">
        <v>107</v>
      </c>
      <c r="J98" s="104">
        <v>62</v>
      </c>
      <c r="K98" s="104">
        <v>-171</v>
      </c>
      <c r="L98" s="104">
        <v>-310</v>
      </c>
      <c r="M98" s="104">
        <v>-368</v>
      </c>
      <c r="N98" s="104">
        <v>-4</v>
      </c>
      <c r="O98" s="104">
        <v>39</v>
      </c>
      <c r="P98" s="104">
        <v>-58</v>
      </c>
      <c r="Q98" s="104">
        <v>-47</v>
      </c>
      <c r="R98" s="104">
        <v>-131</v>
      </c>
      <c r="S98" s="104">
        <v>43</v>
      </c>
      <c r="T98" s="104">
        <v>176</v>
      </c>
      <c r="U98" s="104">
        <v>-4</v>
      </c>
      <c r="V98" s="104">
        <v>217</v>
      </c>
      <c r="W98" s="104">
        <v>120</v>
      </c>
      <c r="X98" s="104">
        <v>17</v>
      </c>
      <c r="Y98" s="104">
        <v>257</v>
      </c>
      <c r="Z98" s="104">
        <v>230</v>
      </c>
      <c r="AA98" s="104">
        <v>128</v>
      </c>
      <c r="AB98" s="104">
        <v>344</v>
      </c>
      <c r="AC98" s="104">
        <v>1305</v>
      </c>
      <c r="AD98" s="104">
        <v>892</v>
      </c>
      <c r="AE98" s="104">
        <v>530</v>
      </c>
      <c r="AF98" s="104">
        <v>100</v>
      </c>
      <c r="AG98" s="104">
        <v>917</v>
      </c>
      <c r="AH98" s="104">
        <v>1314</v>
      </c>
      <c r="AI98" s="104">
        <v>212</v>
      </c>
      <c r="AJ98" s="104">
        <v>344</v>
      </c>
      <c r="AK98" s="104">
        <v>80</v>
      </c>
      <c r="AL98" s="104">
        <v>-327</v>
      </c>
      <c r="AM98" s="104">
        <v>853</v>
      </c>
      <c r="AN98" s="104">
        <v>580</v>
      </c>
      <c r="AO98" s="104">
        <v>364</v>
      </c>
      <c r="AP98" s="104">
        <v>-904</v>
      </c>
      <c r="AQ98" s="104">
        <v>-1006</v>
      </c>
      <c r="AR98" s="104">
        <v>505</v>
      </c>
      <c r="AS98" s="104">
        <v>-1982</v>
      </c>
      <c r="AT98" s="104">
        <v>860</v>
      </c>
      <c r="AU98" s="104">
        <v>-1242</v>
      </c>
      <c r="AV98" s="104">
        <v>-868</v>
      </c>
      <c r="AW98" s="104">
        <v>-419</v>
      </c>
      <c r="AX98" s="104">
        <v>-578</v>
      </c>
      <c r="AY98" s="104">
        <v>540</v>
      </c>
      <c r="AZ98" s="104">
        <v>1262</v>
      </c>
      <c r="BA98" s="104">
        <v>1413</v>
      </c>
      <c r="BB98" s="104">
        <v>1328</v>
      </c>
      <c r="BC98" s="104">
        <v>2143</v>
      </c>
      <c r="BD98" s="100">
        <f t="shared" si="1"/>
        <v>-2689</v>
      </c>
      <c r="BE98" s="104">
        <v>743</v>
      </c>
      <c r="BF98" s="104">
        <v>804</v>
      </c>
      <c r="BG98" s="104">
        <v>-546</v>
      </c>
      <c r="BH98" s="104">
        <v>-1294</v>
      </c>
      <c r="BI98" s="104">
        <v>405</v>
      </c>
      <c r="BJ98" s="104">
        <v>363</v>
      </c>
      <c r="BK98" s="100">
        <v>453</v>
      </c>
      <c r="BL98" s="100">
        <v>425</v>
      </c>
      <c r="BM98" s="100">
        <v>475</v>
      </c>
    </row>
    <row r="99" spans="1:65" ht="13.5" customHeight="1">
      <c r="A99" s="111" t="s">
        <v>100</v>
      </c>
      <c r="B99" s="104">
        <v>172</v>
      </c>
      <c r="C99" s="104">
        <v>171</v>
      </c>
      <c r="D99" s="104">
        <v>179</v>
      </c>
      <c r="E99" s="104">
        <v>173</v>
      </c>
      <c r="F99" s="104">
        <v>188</v>
      </c>
      <c r="G99" s="104">
        <v>190</v>
      </c>
      <c r="H99" s="104">
        <v>212</v>
      </c>
      <c r="I99" s="104">
        <v>230</v>
      </c>
      <c r="J99" s="104">
        <v>255</v>
      </c>
      <c r="K99" s="104">
        <v>287</v>
      </c>
      <c r="L99" s="104">
        <v>310</v>
      </c>
      <c r="M99" s="104">
        <v>340</v>
      </c>
      <c r="N99" s="104">
        <v>347</v>
      </c>
      <c r="O99" s="104">
        <v>444</v>
      </c>
      <c r="P99" s="104">
        <v>565</v>
      </c>
      <c r="Q99" s="104">
        <v>107</v>
      </c>
      <c r="R99" s="104">
        <v>536</v>
      </c>
      <c r="S99" s="104">
        <v>571</v>
      </c>
      <c r="T99" s="104">
        <v>609</v>
      </c>
      <c r="U99" s="104">
        <v>649</v>
      </c>
      <c r="V99" s="104">
        <v>645</v>
      </c>
      <c r="W99" s="104">
        <v>662</v>
      </c>
      <c r="X99" s="104">
        <v>673</v>
      </c>
      <c r="Y99" s="104">
        <v>712</v>
      </c>
      <c r="Z99" s="104">
        <v>718</v>
      </c>
      <c r="AA99" s="104">
        <v>772</v>
      </c>
      <c r="AB99" s="104">
        <v>717</v>
      </c>
      <c r="AC99" s="104">
        <v>816</v>
      </c>
      <c r="AD99" s="104">
        <v>780</v>
      </c>
      <c r="AE99" s="104">
        <v>865</v>
      </c>
      <c r="AF99" s="104">
        <v>913</v>
      </c>
      <c r="AG99" s="104">
        <v>966</v>
      </c>
      <c r="AH99" s="104">
        <v>947</v>
      </c>
      <c r="AI99" s="104">
        <v>957</v>
      </c>
      <c r="AJ99" s="104">
        <v>1015</v>
      </c>
      <c r="AK99" s="104">
        <v>989</v>
      </c>
      <c r="AL99" s="104">
        <v>969</v>
      </c>
      <c r="AM99" s="104">
        <v>935</v>
      </c>
      <c r="AN99" s="104">
        <v>1001</v>
      </c>
      <c r="AO99" s="104">
        <v>917</v>
      </c>
      <c r="AP99" s="104">
        <v>1228</v>
      </c>
      <c r="AQ99" s="104">
        <v>1199</v>
      </c>
      <c r="AR99" s="104">
        <v>1200</v>
      </c>
      <c r="AS99" s="104">
        <v>1458</v>
      </c>
      <c r="AT99" s="104">
        <v>1949</v>
      </c>
      <c r="AU99" s="104">
        <v>2756</v>
      </c>
      <c r="AV99" s="104">
        <v>2995</v>
      </c>
      <c r="AW99" s="104">
        <v>4030</v>
      </c>
      <c r="AX99" s="104">
        <v>4678</v>
      </c>
      <c r="AY99" s="104">
        <v>4878</v>
      </c>
      <c r="AZ99" s="104">
        <v>6435</v>
      </c>
      <c r="BA99" s="104">
        <v>6323</v>
      </c>
      <c r="BB99" s="104">
        <v>6307</v>
      </c>
      <c r="BC99" s="104">
        <v>6861</v>
      </c>
      <c r="BD99" s="100">
        <f t="shared" si="1"/>
        <v>1083</v>
      </c>
      <c r="BE99" s="104">
        <v>7359</v>
      </c>
      <c r="BF99" s="104">
        <v>7314</v>
      </c>
      <c r="BG99" s="104">
        <v>7944</v>
      </c>
      <c r="BH99" s="104">
        <v>9249</v>
      </c>
      <c r="BI99" s="104">
        <v>8262</v>
      </c>
      <c r="BJ99" s="104">
        <v>8308</v>
      </c>
      <c r="BK99" s="100">
        <v>8211</v>
      </c>
      <c r="BL99" s="100">
        <v>8193</v>
      </c>
      <c r="BM99" s="100">
        <v>8191</v>
      </c>
    </row>
    <row r="100" spans="1:65" ht="13.5" customHeight="1">
      <c r="A100" s="111" t="s">
        <v>101</v>
      </c>
      <c r="B100" s="105">
        <v>5619</v>
      </c>
      <c r="C100" s="105">
        <v>5514</v>
      </c>
      <c r="D100" s="105">
        <v>5675</v>
      </c>
      <c r="E100" s="105">
        <v>5716</v>
      </c>
      <c r="F100" s="105">
        <v>5916</v>
      </c>
      <c r="G100" s="105">
        <v>6735</v>
      </c>
      <c r="H100" s="105">
        <v>7032</v>
      </c>
      <c r="I100" s="105">
        <v>7631</v>
      </c>
      <c r="J100" s="105">
        <v>8669</v>
      </c>
      <c r="K100" s="105">
        <v>9768</v>
      </c>
      <c r="L100" s="105">
        <v>10720</v>
      </c>
      <c r="M100" s="105">
        <v>12003</v>
      </c>
      <c r="N100" s="105">
        <v>13374</v>
      </c>
      <c r="O100" s="105">
        <v>16584</v>
      </c>
      <c r="P100" s="105">
        <v>18419</v>
      </c>
      <c r="Q100" s="105">
        <v>3960</v>
      </c>
      <c r="R100" s="105">
        <v>18022</v>
      </c>
      <c r="S100" s="105">
        <v>18961</v>
      </c>
      <c r="T100" s="105">
        <v>19914</v>
      </c>
      <c r="U100" s="105">
        <v>21169</v>
      </c>
      <c r="V100" s="105">
        <v>22973</v>
      </c>
      <c r="W100" s="105">
        <v>23938</v>
      </c>
      <c r="X100" s="105">
        <v>24824</v>
      </c>
      <c r="Y100" s="105">
        <v>25575</v>
      </c>
      <c r="Z100" s="105">
        <v>26251</v>
      </c>
      <c r="AA100" s="105">
        <v>26314</v>
      </c>
      <c r="AB100" s="105">
        <v>26729</v>
      </c>
      <c r="AC100" s="105">
        <v>29367</v>
      </c>
      <c r="AD100" s="105">
        <v>30003</v>
      </c>
      <c r="AE100" s="105">
        <v>29034</v>
      </c>
      <c r="AF100" s="105">
        <v>31275</v>
      </c>
      <c r="AG100" s="105">
        <v>34037</v>
      </c>
      <c r="AH100" s="105">
        <v>35642</v>
      </c>
      <c r="AI100" s="105">
        <v>37559</v>
      </c>
      <c r="AJ100" s="105">
        <v>37862</v>
      </c>
      <c r="AK100" s="105">
        <v>36956</v>
      </c>
      <c r="AL100" s="105">
        <v>39283</v>
      </c>
      <c r="AM100" s="105">
        <v>41741</v>
      </c>
      <c r="AN100" s="105">
        <v>43155</v>
      </c>
      <c r="AO100" s="105">
        <v>46989</v>
      </c>
      <c r="AP100" s="105">
        <v>44974</v>
      </c>
      <c r="AQ100" s="105">
        <v>50929</v>
      </c>
      <c r="AR100" s="105">
        <v>56984</v>
      </c>
      <c r="AS100" s="105">
        <v>59746</v>
      </c>
      <c r="AT100" s="105">
        <v>70120</v>
      </c>
      <c r="AU100" s="105">
        <v>69811</v>
      </c>
      <c r="AV100" s="105">
        <v>72818</v>
      </c>
      <c r="AW100" s="105">
        <v>84653</v>
      </c>
      <c r="AX100" s="105">
        <v>95429</v>
      </c>
      <c r="AY100" s="105">
        <v>108384</v>
      </c>
      <c r="AZ100" s="105">
        <v>127189</v>
      </c>
      <c r="BA100" s="105">
        <v>124595</v>
      </c>
      <c r="BB100" s="105">
        <v>138938</v>
      </c>
      <c r="BC100" s="105">
        <v>149616</v>
      </c>
      <c r="BD100" s="100">
        <f t="shared" si="1"/>
        <v>26927</v>
      </c>
      <c r="BE100" s="105">
        <v>159738</v>
      </c>
      <c r="BF100" s="105">
        <v>174516</v>
      </c>
      <c r="BG100" s="105">
        <v>176543</v>
      </c>
      <c r="BH100" s="105">
        <v>177230</v>
      </c>
      <c r="BI100" s="105">
        <v>197930</v>
      </c>
      <c r="BJ100" s="105">
        <v>210723</v>
      </c>
      <c r="BK100" s="103">
        <v>216555</v>
      </c>
      <c r="BL100" s="103">
        <v>232538</v>
      </c>
      <c r="BM100" s="103">
        <v>229988</v>
      </c>
    </row>
    <row r="101" spans="1:65" ht="13.5" customHeight="1">
      <c r="A101" s="118" t="s">
        <v>102</v>
      </c>
      <c r="B101" s="119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0">
        <f t="shared" si="1"/>
        <v>0</v>
      </c>
      <c r="BE101" s="102"/>
      <c r="BF101" s="102"/>
      <c r="BG101" s="102"/>
      <c r="BH101" s="102"/>
      <c r="BI101" s="102"/>
      <c r="BJ101" s="102"/>
      <c r="BL101" s="108"/>
      <c r="BM101" s="108"/>
    </row>
    <row r="102" spans="1:65" ht="13.5" customHeight="1">
      <c r="A102" s="111" t="s">
        <v>103</v>
      </c>
      <c r="B102" s="104">
        <v>269</v>
      </c>
      <c r="C102" s="104">
        <v>288</v>
      </c>
      <c r="D102" s="104">
        <v>306</v>
      </c>
      <c r="E102" s="104">
        <v>333</v>
      </c>
      <c r="F102" s="104">
        <v>355</v>
      </c>
      <c r="G102" s="104">
        <v>389</v>
      </c>
      <c r="H102" s="104">
        <v>409</v>
      </c>
      <c r="I102" s="104">
        <v>470</v>
      </c>
      <c r="J102" s="104">
        <v>571</v>
      </c>
      <c r="K102" s="104">
        <v>693</v>
      </c>
      <c r="L102" s="104">
        <v>843</v>
      </c>
      <c r="M102" s="104">
        <v>1020</v>
      </c>
      <c r="N102" s="104">
        <v>1129</v>
      </c>
      <c r="O102" s="104">
        <v>1426</v>
      </c>
      <c r="P102" s="104">
        <v>1604</v>
      </c>
      <c r="Q102" s="104">
        <v>436</v>
      </c>
      <c r="R102" s="104">
        <v>1772</v>
      </c>
      <c r="S102" s="104">
        <v>1944</v>
      </c>
      <c r="T102" s="104">
        <v>2109</v>
      </c>
      <c r="U102" s="104">
        <v>2357</v>
      </c>
      <c r="V102" s="104">
        <v>2582</v>
      </c>
      <c r="W102" s="104">
        <v>2667</v>
      </c>
      <c r="X102" s="104">
        <v>3033</v>
      </c>
      <c r="Y102" s="104">
        <v>3356</v>
      </c>
      <c r="Z102" s="104">
        <v>3675</v>
      </c>
      <c r="AA102" s="104">
        <v>3764</v>
      </c>
      <c r="AB102" s="104">
        <v>4272</v>
      </c>
      <c r="AC102" s="104">
        <v>5235</v>
      </c>
      <c r="AD102" s="104">
        <v>4889</v>
      </c>
      <c r="AE102" s="104">
        <v>4840</v>
      </c>
      <c r="AF102" s="104">
        <v>5872</v>
      </c>
      <c r="AG102" s="104">
        <v>6687</v>
      </c>
      <c r="AH102" s="104">
        <v>6912</v>
      </c>
      <c r="AI102" s="104">
        <v>6873</v>
      </c>
      <c r="AJ102" s="104">
        <v>6646</v>
      </c>
      <c r="AK102" s="104">
        <v>7324</v>
      </c>
      <c r="AL102" s="104">
        <v>8528</v>
      </c>
      <c r="AM102" s="104">
        <v>10420</v>
      </c>
      <c r="AN102" s="104">
        <v>11459</v>
      </c>
      <c r="AO102" s="104">
        <v>12121</v>
      </c>
      <c r="AP102" s="104">
        <v>12542</v>
      </c>
      <c r="AQ102" s="104">
        <v>15408</v>
      </c>
      <c r="AR102" s="104">
        <v>15745</v>
      </c>
      <c r="AS102" s="104">
        <v>19131</v>
      </c>
      <c r="AT102" s="104">
        <v>19912</v>
      </c>
      <c r="AU102" s="104">
        <v>20039</v>
      </c>
      <c r="AV102" s="104">
        <v>20735</v>
      </c>
      <c r="AW102" s="104">
        <v>25574</v>
      </c>
      <c r="AX102" s="104">
        <v>28584</v>
      </c>
      <c r="AY102" s="104">
        <v>28713</v>
      </c>
      <c r="AZ102" s="104">
        <v>29802</v>
      </c>
      <c r="BA102" s="104">
        <v>28977</v>
      </c>
      <c r="BB102" s="104">
        <v>27295</v>
      </c>
      <c r="BC102" s="104">
        <v>26106</v>
      </c>
      <c r="BD102" s="100">
        <f t="shared" si="1"/>
        <v>3712</v>
      </c>
      <c r="BE102" s="104">
        <v>26937</v>
      </c>
      <c r="BF102" s="104">
        <v>28886</v>
      </c>
      <c r="BG102" s="104">
        <v>29818</v>
      </c>
      <c r="BH102" s="104">
        <v>35239</v>
      </c>
      <c r="BI102" s="104">
        <v>35129</v>
      </c>
      <c r="BJ102" s="104">
        <v>37066</v>
      </c>
      <c r="BK102" s="100">
        <v>38206</v>
      </c>
      <c r="BL102" s="100">
        <v>39096</v>
      </c>
      <c r="BM102" s="100">
        <v>40461</v>
      </c>
    </row>
    <row r="103" spans="1:65" ht="13.5" customHeight="1">
      <c r="A103" s="111" t="s">
        <v>104</v>
      </c>
      <c r="B103" s="104">
        <v>111</v>
      </c>
      <c r="C103" s="104">
        <v>124</v>
      </c>
      <c r="D103" s="104">
        <v>131</v>
      </c>
      <c r="E103" s="104">
        <v>146</v>
      </c>
      <c r="F103" s="104">
        <v>153</v>
      </c>
      <c r="G103" s="104">
        <v>165</v>
      </c>
      <c r="H103" s="104">
        <v>178</v>
      </c>
      <c r="I103" s="104">
        <v>202</v>
      </c>
      <c r="J103" s="104">
        <v>245</v>
      </c>
      <c r="K103" s="104">
        <v>287</v>
      </c>
      <c r="L103" s="104">
        <v>347</v>
      </c>
      <c r="M103" s="104">
        <v>390</v>
      </c>
      <c r="N103" s="104">
        <v>426</v>
      </c>
      <c r="O103" s="104">
        <v>550</v>
      </c>
      <c r="P103" s="104">
        <v>697</v>
      </c>
      <c r="Q103" s="104">
        <v>213</v>
      </c>
      <c r="R103" s="104">
        <v>842</v>
      </c>
      <c r="S103" s="104">
        <v>943</v>
      </c>
      <c r="T103" s="104">
        <v>1130</v>
      </c>
      <c r="U103" s="104">
        <v>1347</v>
      </c>
      <c r="V103" s="104">
        <v>1491</v>
      </c>
      <c r="W103" s="104">
        <v>1517</v>
      </c>
      <c r="X103" s="104">
        <v>1627</v>
      </c>
      <c r="Y103" s="104">
        <v>1825</v>
      </c>
      <c r="Z103" s="104">
        <v>2064</v>
      </c>
      <c r="AA103" s="104">
        <v>2176</v>
      </c>
      <c r="AB103" s="104">
        <v>2482</v>
      </c>
      <c r="AC103" s="104">
        <v>2880</v>
      </c>
      <c r="AD103" s="104">
        <v>3255</v>
      </c>
      <c r="AE103" s="104">
        <v>3577</v>
      </c>
      <c r="AF103" s="104">
        <v>4352</v>
      </c>
      <c r="AG103" s="104">
        <v>5054</v>
      </c>
      <c r="AH103" s="104">
        <v>5336</v>
      </c>
      <c r="AI103" s="104">
        <v>5469</v>
      </c>
      <c r="AJ103" s="104">
        <v>6115</v>
      </c>
      <c r="AK103" s="104">
        <v>6067</v>
      </c>
      <c r="AL103" s="104">
        <v>6317</v>
      </c>
      <c r="AM103" s="104">
        <v>6682</v>
      </c>
      <c r="AN103" s="104">
        <v>7427</v>
      </c>
      <c r="AO103" s="104">
        <v>7762</v>
      </c>
      <c r="AP103" s="104">
        <v>8298</v>
      </c>
      <c r="AQ103" s="104">
        <v>9139</v>
      </c>
      <c r="AR103" s="104">
        <v>9889</v>
      </c>
      <c r="AS103" s="104">
        <v>10444</v>
      </c>
      <c r="AT103" s="104">
        <v>10658</v>
      </c>
      <c r="AU103" s="104">
        <v>11157</v>
      </c>
      <c r="AV103" s="104">
        <v>12110</v>
      </c>
      <c r="AW103" s="104">
        <v>13014</v>
      </c>
      <c r="AX103" s="104">
        <v>13372</v>
      </c>
      <c r="AY103" s="104">
        <v>14494</v>
      </c>
      <c r="AZ103" s="104">
        <v>15076</v>
      </c>
      <c r="BA103" s="104">
        <v>16211</v>
      </c>
      <c r="BB103" s="104">
        <v>14764</v>
      </c>
      <c r="BC103" s="104">
        <v>14224</v>
      </c>
      <c r="BD103" s="100">
        <f t="shared" si="1"/>
        <v>881</v>
      </c>
      <c r="BE103" s="104">
        <v>14717</v>
      </c>
      <c r="BF103" s="104">
        <v>14892</v>
      </c>
      <c r="BG103" s="104">
        <v>15105</v>
      </c>
      <c r="BH103" s="104">
        <v>19045</v>
      </c>
      <c r="BI103" s="104">
        <v>16428</v>
      </c>
      <c r="BJ103" s="104">
        <v>15666</v>
      </c>
      <c r="BK103" s="100">
        <v>15390</v>
      </c>
      <c r="BL103" s="100">
        <v>15337</v>
      </c>
      <c r="BM103" s="100">
        <v>15352</v>
      </c>
    </row>
    <row r="104" spans="1:65" ht="13.5" customHeight="1">
      <c r="A104" s="111" t="s">
        <v>105</v>
      </c>
      <c r="B104" s="104">
        <v>49</v>
      </c>
      <c r="C104" s="104">
        <v>53</v>
      </c>
      <c r="D104" s="104">
        <v>53</v>
      </c>
      <c r="E104" s="104">
        <v>57</v>
      </c>
      <c r="F104" s="104">
        <v>55</v>
      </c>
      <c r="G104" s="104">
        <v>58</v>
      </c>
      <c r="H104" s="104">
        <v>63</v>
      </c>
      <c r="I104" s="104">
        <v>65</v>
      </c>
      <c r="J104" s="104">
        <v>79</v>
      </c>
      <c r="K104" s="104">
        <v>94</v>
      </c>
      <c r="L104" s="104">
        <v>115</v>
      </c>
      <c r="M104" s="104">
        <v>140</v>
      </c>
      <c r="N104" s="104">
        <v>179</v>
      </c>
      <c r="O104" s="104">
        <v>200</v>
      </c>
      <c r="P104" s="104">
        <v>208</v>
      </c>
      <c r="Q104" s="104">
        <v>57</v>
      </c>
      <c r="R104" s="104">
        <v>240</v>
      </c>
      <c r="S104" s="104">
        <v>307</v>
      </c>
      <c r="T104" s="104">
        <v>337</v>
      </c>
      <c r="U104" s="104">
        <v>342</v>
      </c>
      <c r="V104" s="104">
        <v>361</v>
      </c>
      <c r="W104" s="104">
        <v>364</v>
      </c>
      <c r="X104" s="104">
        <v>418</v>
      </c>
      <c r="Y104" s="104">
        <v>494</v>
      </c>
      <c r="Z104" s="104">
        <v>537</v>
      </c>
      <c r="AA104" s="104">
        <v>614</v>
      </c>
      <c r="AB104" s="104">
        <v>711</v>
      </c>
      <c r="AC104" s="104">
        <v>930</v>
      </c>
      <c r="AD104" s="104">
        <v>1044</v>
      </c>
      <c r="AE104" s="104">
        <v>1291</v>
      </c>
      <c r="AF104" s="104">
        <v>1600</v>
      </c>
      <c r="AG104" s="104">
        <v>2114</v>
      </c>
      <c r="AH104" s="104">
        <v>2124</v>
      </c>
      <c r="AI104" s="104">
        <v>2315</v>
      </c>
      <c r="AJ104" s="104">
        <v>2749</v>
      </c>
      <c r="AK104" s="104">
        <v>3013</v>
      </c>
      <c r="AL104" s="104">
        <v>2939</v>
      </c>
      <c r="AM104" s="104">
        <v>2682</v>
      </c>
      <c r="AN104" s="104">
        <v>3204</v>
      </c>
      <c r="AO104" s="104">
        <v>3707</v>
      </c>
      <c r="AP104" s="104">
        <v>4206</v>
      </c>
      <c r="AQ104" s="104">
        <v>4746</v>
      </c>
      <c r="AR104" s="104">
        <v>4580</v>
      </c>
      <c r="AS104" s="104">
        <v>4750</v>
      </c>
      <c r="AT104" s="104">
        <v>4845</v>
      </c>
      <c r="AU104" s="104">
        <v>5052</v>
      </c>
      <c r="AV104" s="104">
        <v>5172</v>
      </c>
      <c r="AW104" s="104">
        <v>5655</v>
      </c>
      <c r="AX104" s="104">
        <v>6009</v>
      </c>
      <c r="AY104" s="104">
        <v>6327</v>
      </c>
      <c r="AZ104" s="104">
        <v>6546</v>
      </c>
      <c r="BA104" s="104">
        <v>6753</v>
      </c>
      <c r="BB104" s="104">
        <v>6761</v>
      </c>
      <c r="BC104" s="104">
        <v>6751</v>
      </c>
      <c r="BD104" s="100">
        <f t="shared" si="1"/>
        <v>226</v>
      </c>
      <c r="BE104" s="104">
        <v>7049</v>
      </c>
      <c r="BF104" s="104">
        <v>6952</v>
      </c>
      <c r="BG104" s="104">
        <v>6977</v>
      </c>
      <c r="BH104" s="104">
        <v>7035</v>
      </c>
      <c r="BI104" s="104">
        <v>7137</v>
      </c>
      <c r="BJ104" s="104">
        <v>7148</v>
      </c>
      <c r="BK104" s="100">
        <v>7142</v>
      </c>
      <c r="BL104" s="100">
        <v>7141</v>
      </c>
      <c r="BM104" s="100">
        <v>7141</v>
      </c>
    </row>
    <row r="105" spans="1:65" ht="13.5" customHeight="1">
      <c r="A105" s="111" t="s">
        <v>106</v>
      </c>
      <c r="B105" s="104" t="s">
        <v>306</v>
      </c>
      <c r="C105" s="104" t="s">
        <v>306</v>
      </c>
      <c r="D105" s="104" t="s">
        <v>306</v>
      </c>
      <c r="E105" s="104" t="s">
        <v>306</v>
      </c>
      <c r="F105" s="104">
        <v>1</v>
      </c>
      <c r="G105" s="104">
        <v>6</v>
      </c>
      <c r="H105" s="104">
        <v>8</v>
      </c>
      <c r="I105" s="104">
        <v>29</v>
      </c>
      <c r="J105" s="104">
        <v>65</v>
      </c>
      <c r="K105" s="104">
        <v>233</v>
      </c>
      <c r="L105" s="104">
        <v>380</v>
      </c>
      <c r="M105" s="104">
        <v>624</v>
      </c>
      <c r="N105" s="104">
        <v>770</v>
      </c>
      <c r="O105" s="104">
        <v>853</v>
      </c>
      <c r="P105" s="104">
        <v>921</v>
      </c>
      <c r="Q105" s="104">
        <v>213</v>
      </c>
      <c r="R105" s="104">
        <v>847</v>
      </c>
      <c r="S105" s="104">
        <v>729</v>
      </c>
      <c r="T105" s="104">
        <v>710</v>
      </c>
      <c r="U105" s="104">
        <v>656</v>
      </c>
      <c r="V105" s="104">
        <v>473</v>
      </c>
      <c r="W105" s="104">
        <v>294</v>
      </c>
      <c r="X105" s="104">
        <v>167</v>
      </c>
      <c r="Y105" s="104">
        <v>136</v>
      </c>
      <c r="Z105" s="104">
        <v>150</v>
      </c>
      <c r="AA105" s="104">
        <v>181</v>
      </c>
      <c r="AB105" s="104">
        <v>250</v>
      </c>
      <c r="AC105" s="104">
        <v>352</v>
      </c>
      <c r="AD105" s="104">
        <v>455</v>
      </c>
      <c r="AE105" s="104">
        <v>477</v>
      </c>
      <c r="AF105" s="104">
        <v>663</v>
      </c>
      <c r="AG105" s="104">
        <v>795</v>
      </c>
      <c r="AH105" s="104">
        <v>822</v>
      </c>
      <c r="AI105" s="104">
        <v>859</v>
      </c>
      <c r="AJ105" s="104">
        <v>998</v>
      </c>
      <c r="AK105" s="104">
        <v>1494</v>
      </c>
      <c r="AL105" s="104">
        <v>2833</v>
      </c>
      <c r="AM105" s="104">
        <v>3575</v>
      </c>
      <c r="AN105" s="104">
        <v>4446</v>
      </c>
      <c r="AO105" s="104">
        <v>4909</v>
      </c>
      <c r="AP105" s="104">
        <v>5155</v>
      </c>
      <c r="AQ105" s="104">
        <v>5768</v>
      </c>
      <c r="AR105" s="104">
        <v>5126</v>
      </c>
      <c r="AS105" s="104">
        <v>11251</v>
      </c>
      <c r="AT105" s="104">
        <v>4604</v>
      </c>
      <c r="AU105" s="104">
        <v>4768</v>
      </c>
      <c r="AV105" s="104">
        <v>4345</v>
      </c>
      <c r="AW105" s="104">
        <v>3854</v>
      </c>
      <c r="AX105" s="104">
        <v>4616</v>
      </c>
      <c r="AY105" s="104">
        <v>4849</v>
      </c>
      <c r="AZ105" s="104">
        <v>4632</v>
      </c>
      <c r="BA105" s="104">
        <v>4336</v>
      </c>
      <c r="BB105" s="104">
        <v>3781</v>
      </c>
      <c r="BC105" s="104">
        <v>3376</v>
      </c>
      <c r="BD105" s="100">
        <f t="shared" si="1"/>
        <v>2668</v>
      </c>
      <c r="BE105" s="104">
        <v>3203</v>
      </c>
      <c r="BF105" s="104">
        <v>5038</v>
      </c>
      <c r="BG105" s="104">
        <v>6044</v>
      </c>
      <c r="BH105" s="104">
        <v>8231</v>
      </c>
      <c r="BI105" s="104">
        <v>6522</v>
      </c>
      <c r="BJ105" s="104">
        <v>5846</v>
      </c>
      <c r="BK105" s="100">
        <v>5108</v>
      </c>
      <c r="BL105" s="100">
        <v>4795</v>
      </c>
      <c r="BM105" s="100">
        <v>3984</v>
      </c>
    </row>
    <row r="106" spans="1:65" ht="13.5" customHeight="1">
      <c r="A106" s="111" t="s">
        <v>107</v>
      </c>
      <c r="B106" s="105">
        <v>429</v>
      </c>
      <c r="C106" s="105">
        <v>465</v>
      </c>
      <c r="D106" s="105">
        <v>489</v>
      </c>
      <c r="E106" s="105">
        <v>536</v>
      </c>
      <c r="F106" s="105">
        <v>564</v>
      </c>
      <c r="G106" s="105">
        <v>618</v>
      </c>
      <c r="H106" s="105">
        <v>659</v>
      </c>
      <c r="I106" s="105">
        <v>766</v>
      </c>
      <c r="J106" s="105">
        <v>959</v>
      </c>
      <c r="K106" s="105">
        <v>1307</v>
      </c>
      <c r="L106" s="105">
        <v>1684</v>
      </c>
      <c r="M106" s="105">
        <v>2174</v>
      </c>
      <c r="N106" s="105">
        <v>2505</v>
      </c>
      <c r="O106" s="105">
        <v>3028</v>
      </c>
      <c r="P106" s="105">
        <v>3430</v>
      </c>
      <c r="Q106" s="105">
        <v>918</v>
      </c>
      <c r="R106" s="105">
        <v>3701</v>
      </c>
      <c r="S106" s="105">
        <v>3923</v>
      </c>
      <c r="T106" s="105">
        <v>4286</v>
      </c>
      <c r="U106" s="105">
        <v>4702</v>
      </c>
      <c r="V106" s="105">
        <v>4908</v>
      </c>
      <c r="W106" s="105">
        <v>4842</v>
      </c>
      <c r="X106" s="105">
        <v>5246</v>
      </c>
      <c r="Y106" s="105">
        <v>5811</v>
      </c>
      <c r="Z106" s="105">
        <v>6426</v>
      </c>
      <c r="AA106" s="105">
        <v>6735</v>
      </c>
      <c r="AB106" s="105">
        <v>7715</v>
      </c>
      <c r="AC106" s="105">
        <v>9397</v>
      </c>
      <c r="AD106" s="105">
        <v>9644</v>
      </c>
      <c r="AE106" s="105">
        <v>10185</v>
      </c>
      <c r="AF106" s="105">
        <v>12486</v>
      </c>
      <c r="AG106" s="105">
        <v>14650</v>
      </c>
      <c r="AH106" s="105">
        <v>15193</v>
      </c>
      <c r="AI106" s="105">
        <v>15516</v>
      </c>
      <c r="AJ106" s="105">
        <v>16508</v>
      </c>
      <c r="AK106" s="105">
        <v>17898</v>
      </c>
      <c r="AL106" s="105">
        <v>20617</v>
      </c>
      <c r="AM106" s="105">
        <v>23359</v>
      </c>
      <c r="AN106" s="105">
        <v>26536</v>
      </c>
      <c r="AO106" s="105">
        <v>28499</v>
      </c>
      <c r="AP106" s="105">
        <v>30201</v>
      </c>
      <c r="AQ106" s="105">
        <v>35061</v>
      </c>
      <c r="AR106" s="105">
        <v>35340</v>
      </c>
      <c r="AS106" s="105">
        <v>45576</v>
      </c>
      <c r="AT106" s="105">
        <v>40019</v>
      </c>
      <c r="AU106" s="105">
        <v>41016</v>
      </c>
      <c r="AV106" s="105">
        <v>42362</v>
      </c>
      <c r="AW106" s="105">
        <v>48097</v>
      </c>
      <c r="AX106" s="105">
        <v>52581</v>
      </c>
      <c r="AY106" s="105">
        <v>54383</v>
      </c>
      <c r="AZ106" s="105">
        <v>56056</v>
      </c>
      <c r="BA106" s="105">
        <v>56277</v>
      </c>
      <c r="BB106" s="105">
        <v>52601</v>
      </c>
      <c r="BC106" s="105">
        <v>50457</v>
      </c>
      <c r="BD106" s="100">
        <f t="shared" si="1"/>
        <v>7487</v>
      </c>
      <c r="BE106" s="105">
        <v>51906</v>
      </c>
      <c r="BF106" s="105">
        <v>55768</v>
      </c>
      <c r="BG106" s="105">
        <v>57944</v>
      </c>
      <c r="BH106" s="105">
        <v>69550</v>
      </c>
      <c r="BI106" s="105">
        <v>65216</v>
      </c>
      <c r="BJ106" s="105">
        <v>65726</v>
      </c>
      <c r="BK106" s="103">
        <v>65846</v>
      </c>
      <c r="BL106" s="103">
        <v>66369</v>
      </c>
      <c r="BM106" s="103">
        <v>66938</v>
      </c>
    </row>
    <row r="107" spans="1:65" ht="13.5" customHeight="1">
      <c r="A107" s="118" t="s">
        <v>108</v>
      </c>
      <c r="B107" s="119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0">
        <f t="shared" si="1"/>
        <v>0</v>
      </c>
      <c r="BE107" s="102"/>
      <c r="BF107" s="102"/>
      <c r="BG107" s="102"/>
      <c r="BH107" s="102"/>
      <c r="BI107" s="102"/>
      <c r="BJ107" s="102"/>
      <c r="BL107" s="108"/>
      <c r="BM107" s="108"/>
    </row>
    <row r="108" spans="1:65" ht="13.5" customHeight="1">
      <c r="A108" s="111" t="s">
        <v>109</v>
      </c>
      <c r="B108" s="104">
        <v>178</v>
      </c>
      <c r="C108" s="104">
        <v>176</v>
      </c>
      <c r="D108" s="104">
        <v>174</v>
      </c>
      <c r="E108" s="104">
        <v>189</v>
      </c>
      <c r="F108" s="104">
        <v>208</v>
      </c>
      <c r="G108" s="104">
        <v>218</v>
      </c>
      <c r="H108" s="104">
        <v>237</v>
      </c>
      <c r="I108" s="104">
        <v>254</v>
      </c>
      <c r="J108" s="104">
        <v>303</v>
      </c>
      <c r="K108" s="104">
        <v>342</v>
      </c>
      <c r="L108" s="104">
        <v>404</v>
      </c>
      <c r="M108" s="104">
        <v>438</v>
      </c>
      <c r="N108" s="104">
        <v>521</v>
      </c>
      <c r="O108" s="104">
        <v>593</v>
      </c>
      <c r="P108" s="104">
        <v>678</v>
      </c>
      <c r="Q108" s="104">
        <v>183</v>
      </c>
      <c r="R108" s="104">
        <v>849</v>
      </c>
      <c r="S108" s="104">
        <v>909</v>
      </c>
      <c r="T108" s="104">
        <v>921</v>
      </c>
      <c r="U108" s="104">
        <v>1038</v>
      </c>
      <c r="V108" s="104">
        <v>1041</v>
      </c>
      <c r="W108" s="104">
        <v>1181</v>
      </c>
      <c r="X108" s="104">
        <v>1196</v>
      </c>
      <c r="Y108" s="104">
        <v>1319</v>
      </c>
      <c r="Z108" s="104">
        <v>1355</v>
      </c>
      <c r="AA108" s="104">
        <v>1383</v>
      </c>
      <c r="AB108" s="104">
        <v>1444</v>
      </c>
      <c r="AC108" s="104">
        <v>1599</v>
      </c>
      <c r="AD108" s="104">
        <v>1776</v>
      </c>
      <c r="AE108" s="104">
        <v>1759</v>
      </c>
      <c r="AF108" s="104">
        <v>1871</v>
      </c>
      <c r="AG108" s="104">
        <v>2084</v>
      </c>
      <c r="AH108" s="104">
        <v>2120</v>
      </c>
      <c r="AI108" s="104">
        <v>2032</v>
      </c>
      <c r="AJ108" s="104">
        <v>1996</v>
      </c>
      <c r="AK108" s="104">
        <v>1967</v>
      </c>
      <c r="AL108" s="104">
        <v>1925</v>
      </c>
      <c r="AM108" s="104">
        <v>2007</v>
      </c>
      <c r="AN108" s="104">
        <v>2095</v>
      </c>
      <c r="AO108" s="104">
        <v>2227</v>
      </c>
      <c r="AP108" s="104">
        <v>2315</v>
      </c>
      <c r="AQ108" s="104">
        <v>2639</v>
      </c>
      <c r="AR108" s="104">
        <v>2847</v>
      </c>
      <c r="AS108" s="104">
        <v>3195</v>
      </c>
      <c r="AT108" s="104">
        <v>3460</v>
      </c>
      <c r="AU108" s="104">
        <v>3455</v>
      </c>
      <c r="AV108" s="104">
        <v>3553</v>
      </c>
      <c r="AW108" s="104">
        <v>3667</v>
      </c>
      <c r="AX108" s="104">
        <v>3823</v>
      </c>
      <c r="AY108" s="104">
        <v>4100</v>
      </c>
      <c r="AZ108" s="104">
        <v>3974</v>
      </c>
      <c r="BA108" s="104">
        <v>3908</v>
      </c>
      <c r="BB108" s="104">
        <v>3729</v>
      </c>
      <c r="BC108" s="104">
        <v>3568</v>
      </c>
      <c r="BD108" s="100">
        <f t="shared" si="1"/>
        <v>346</v>
      </c>
      <c r="BE108" s="104">
        <v>3751</v>
      </c>
      <c r="BF108" s="104">
        <v>3831</v>
      </c>
      <c r="BG108" s="104">
        <v>3914</v>
      </c>
      <c r="BH108" s="104">
        <v>4605</v>
      </c>
      <c r="BI108" s="104">
        <v>4532</v>
      </c>
      <c r="BJ108" s="104">
        <v>4559</v>
      </c>
      <c r="BK108" s="100">
        <v>4580</v>
      </c>
      <c r="BL108" s="100">
        <v>4562</v>
      </c>
      <c r="BM108" s="100">
        <v>4551</v>
      </c>
    </row>
    <row r="109" spans="1:65" ht="13.5" customHeight="1">
      <c r="A109" s="111" t="s">
        <v>110</v>
      </c>
      <c r="B109" s="104">
        <v>12</v>
      </c>
      <c r="C109" s="104">
        <v>13</v>
      </c>
      <c r="D109" s="104">
        <v>15</v>
      </c>
      <c r="E109" s="104">
        <v>17</v>
      </c>
      <c r="F109" s="104">
        <v>17</v>
      </c>
      <c r="G109" s="104">
        <v>19</v>
      </c>
      <c r="H109" s="104">
        <v>21</v>
      </c>
      <c r="I109" s="104">
        <v>25</v>
      </c>
      <c r="J109" s="104">
        <v>30</v>
      </c>
      <c r="K109" s="104">
        <v>38</v>
      </c>
      <c r="L109" s="104">
        <v>59</v>
      </c>
      <c r="M109" s="104">
        <v>71</v>
      </c>
      <c r="N109" s="104">
        <v>117</v>
      </c>
      <c r="O109" s="104">
        <v>63</v>
      </c>
      <c r="P109" s="104">
        <v>68</v>
      </c>
      <c r="Q109" s="104">
        <v>16</v>
      </c>
      <c r="R109" s="104">
        <v>76</v>
      </c>
      <c r="S109" s="104">
        <v>73</v>
      </c>
      <c r="T109" s="104">
        <v>81</v>
      </c>
      <c r="U109" s="104">
        <v>97</v>
      </c>
      <c r="V109" s="104">
        <v>100</v>
      </c>
      <c r="W109" s="104">
        <v>96</v>
      </c>
      <c r="X109" s="104">
        <v>96</v>
      </c>
      <c r="Y109" s="104">
        <v>97</v>
      </c>
      <c r="Z109" s="104">
        <v>113</v>
      </c>
      <c r="AA109" s="104">
        <v>109</v>
      </c>
      <c r="AB109" s="104">
        <v>111</v>
      </c>
      <c r="AC109" s="104">
        <v>123</v>
      </c>
      <c r="AD109" s="104">
        <v>129</v>
      </c>
      <c r="AE109" s="104">
        <v>160</v>
      </c>
      <c r="AF109" s="104">
        <v>190</v>
      </c>
      <c r="AG109" s="104">
        <v>188</v>
      </c>
      <c r="AH109" s="104">
        <v>196</v>
      </c>
      <c r="AI109" s="104">
        <v>232</v>
      </c>
      <c r="AJ109" s="104">
        <v>217</v>
      </c>
      <c r="AK109" s="104">
        <v>204</v>
      </c>
      <c r="AL109" s="104">
        <v>223</v>
      </c>
      <c r="AM109" s="104">
        <v>272</v>
      </c>
      <c r="AN109" s="104">
        <v>446</v>
      </c>
      <c r="AO109" s="104">
        <v>456</v>
      </c>
      <c r="AP109" s="104">
        <v>457</v>
      </c>
      <c r="AQ109" s="104">
        <v>639</v>
      </c>
      <c r="AR109" s="104">
        <v>706</v>
      </c>
      <c r="AS109" s="104">
        <v>503</v>
      </c>
      <c r="AT109" s="104">
        <v>569</v>
      </c>
      <c r="AU109" s="104">
        <v>522</v>
      </c>
      <c r="AV109" s="104">
        <v>490</v>
      </c>
      <c r="AW109" s="104">
        <v>525</v>
      </c>
      <c r="AX109" s="104">
        <v>535</v>
      </c>
      <c r="AY109" s="104">
        <v>528</v>
      </c>
      <c r="AZ109" s="104">
        <v>446</v>
      </c>
      <c r="BA109" s="104">
        <v>628</v>
      </c>
      <c r="BB109" s="104">
        <v>478</v>
      </c>
      <c r="BC109" s="104">
        <v>484</v>
      </c>
      <c r="BD109" s="100">
        <f t="shared" si="1"/>
        <v>126</v>
      </c>
      <c r="BE109" s="104">
        <v>510</v>
      </c>
      <c r="BF109" s="104">
        <v>418</v>
      </c>
      <c r="BG109" s="104">
        <v>610</v>
      </c>
      <c r="BH109" s="104">
        <v>532</v>
      </c>
      <c r="BI109" s="104">
        <v>435</v>
      </c>
      <c r="BJ109" s="104">
        <v>426</v>
      </c>
      <c r="BK109" s="100">
        <v>424</v>
      </c>
      <c r="BL109" s="100">
        <v>424</v>
      </c>
      <c r="BM109" s="100">
        <v>424</v>
      </c>
    </row>
    <row r="110" spans="1:65" ht="13.5" customHeight="1">
      <c r="A110" s="111" t="s">
        <v>111</v>
      </c>
      <c r="B110" s="104">
        <v>492</v>
      </c>
      <c r="C110" s="104">
        <v>542</v>
      </c>
      <c r="D110" s="104">
        <v>607</v>
      </c>
      <c r="E110" s="104">
        <v>636</v>
      </c>
      <c r="F110" s="104">
        <v>671</v>
      </c>
      <c r="G110" s="104">
        <v>725</v>
      </c>
      <c r="H110" s="104">
        <v>745</v>
      </c>
      <c r="I110" s="104">
        <v>790</v>
      </c>
      <c r="J110" s="104">
        <v>914</v>
      </c>
      <c r="K110" s="104">
        <v>991</v>
      </c>
      <c r="L110" s="104">
        <v>1155</v>
      </c>
      <c r="M110" s="104">
        <v>1182</v>
      </c>
      <c r="N110" s="104">
        <v>1299</v>
      </c>
      <c r="O110" s="104">
        <v>1888</v>
      </c>
      <c r="P110" s="104">
        <v>1504</v>
      </c>
      <c r="Q110" s="104">
        <v>360</v>
      </c>
      <c r="R110" s="104">
        <v>1869</v>
      </c>
      <c r="S110" s="104">
        <v>1988</v>
      </c>
      <c r="T110" s="104">
        <v>2163</v>
      </c>
      <c r="U110" s="104">
        <v>2603</v>
      </c>
      <c r="V110" s="104">
        <v>2601</v>
      </c>
      <c r="W110" s="104">
        <v>2577</v>
      </c>
      <c r="X110" s="104">
        <v>3039</v>
      </c>
      <c r="Y110" s="104">
        <v>3238</v>
      </c>
      <c r="Z110" s="104">
        <v>3480</v>
      </c>
      <c r="AA110" s="104">
        <v>3625</v>
      </c>
      <c r="AB110" s="104">
        <v>3894</v>
      </c>
      <c r="AC110" s="104">
        <v>4783</v>
      </c>
      <c r="AD110" s="104">
        <v>5734</v>
      </c>
      <c r="AE110" s="104">
        <v>5824</v>
      </c>
      <c r="AF110" s="104">
        <v>6132</v>
      </c>
      <c r="AG110" s="104">
        <v>6628</v>
      </c>
      <c r="AH110" s="104">
        <v>7017</v>
      </c>
      <c r="AI110" s="104">
        <v>7370</v>
      </c>
      <c r="AJ110" s="104">
        <v>7900</v>
      </c>
      <c r="AK110" s="104">
        <v>7445</v>
      </c>
      <c r="AL110" s="104">
        <v>7383</v>
      </c>
      <c r="AM110" s="104">
        <v>10064</v>
      </c>
      <c r="AN110" s="104">
        <v>9434</v>
      </c>
      <c r="AO110" s="104">
        <v>8285</v>
      </c>
      <c r="AP110" s="104">
        <v>9144</v>
      </c>
      <c r="AQ110" s="104">
        <v>10215</v>
      </c>
      <c r="AR110" s="104">
        <v>11455</v>
      </c>
      <c r="AS110" s="104">
        <v>9301</v>
      </c>
      <c r="AT110" s="104">
        <v>9515</v>
      </c>
      <c r="AU110" s="104">
        <v>10163</v>
      </c>
      <c r="AV110" s="104">
        <v>10298</v>
      </c>
      <c r="AW110" s="104">
        <v>10553</v>
      </c>
      <c r="AX110" s="104">
        <v>10752</v>
      </c>
      <c r="AY110" s="104">
        <v>11906</v>
      </c>
      <c r="AZ110" s="104">
        <v>11631</v>
      </c>
      <c r="BA110" s="104">
        <v>11985</v>
      </c>
      <c r="BB110" s="104">
        <v>12051</v>
      </c>
      <c r="BC110" s="104">
        <v>11695</v>
      </c>
      <c r="BD110" s="100">
        <f t="shared" si="1"/>
        <v>132</v>
      </c>
      <c r="BE110" s="104">
        <v>11096</v>
      </c>
      <c r="BF110" s="104">
        <v>11795</v>
      </c>
      <c r="BG110" s="104">
        <v>11827</v>
      </c>
      <c r="BH110" s="104">
        <v>12048</v>
      </c>
      <c r="BI110" s="104">
        <v>12207</v>
      </c>
      <c r="BJ110" s="104">
        <v>12814</v>
      </c>
      <c r="BK110" s="100">
        <v>12959</v>
      </c>
      <c r="BL110" s="100">
        <v>13275</v>
      </c>
      <c r="BM110" s="100">
        <v>13761</v>
      </c>
    </row>
    <row r="111" spans="1:65" ht="13.5" customHeight="1">
      <c r="A111" s="111" t="s">
        <v>112</v>
      </c>
      <c r="B111" s="104">
        <v>403</v>
      </c>
      <c r="C111" s="104">
        <v>439</v>
      </c>
      <c r="D111" s="104">
        <v>532</v>
      </c>
      <c r="E111" s="104">
        <v>624</v>
      </c>
      <c r="F111" s="104">
        <v>575</v>
      </c>
      <c r="G111" s="104">
        <v>646</v>
      </c>
      <c r="H111" s="104">
        <v>497</v>
      </c>
      <c r="I111" s="104">
        <v>543</v>
      </c>
      <c r="J111" s="104">
        <v>551</v>
      </c>
      <c r="K111" s="104">
        <v>573</v>
      </c>
      <c r="L111" s="104">
        <v>680</v>
      </c>
      <c r="M111" s="104">
        <v>818</v>
      </c>
      <c r="N111" s="104">
        <v>968</v>
      </c>
      <c r="O111" s="104">
        <v>395</v>
      </c>
      <c r="P111" s="104">
        <v>46</v>
      </c>
      <c r="Q111" s="104">
        <v>46</v>
      </c>
      <c r="R111" s="104">
        <v>136</v>
      </c>
      <c r="S111" s="104">
        <v>261</v>
      </c>
      <c r="T111" s="104">
        <v>255</v>
      </c>
      <c r="U111" s="104">
        <v>283</v>
      </c>
      <c r="V111" s="104">
        <v>97</v>
      </c>
      <c r="W111" s="104">
        <v>194</v>
      </c>
      <c r="X111" s="104">
        <v>152</v>
      </c>
      <c r="Y111" s="104">
        <v>150</v>
      </c>
      <c r="Z111" s="104">
        <v>39</v>
      </c>
      <c r="AA111" s="104">
        <v>416</v>
      </c>
      <c r="AB111" s="104">
        <v>90</v>
      </c>
      <c r="AC111" s="104">
        <v>-232</v>
      </c>
      <c r="AD111" s="104">
        <v>-432</v>
      </c>
      <c r="AE111" s="104">
        <v>-33</v>
      </c>
      <c r="AF111" s="104">
        <v>587</v>
      </c>
      <c r="AG111" s="104">
        <v>616</v>
      </c>
      <c r="AH111" s="104">
        <v>924</v>
      </c>
      <c r="AI111" s="104">
        <v>498</v>
      </c>
      <c r="AJ111" s="104">
        <v>815</v>
      </c>
      <c r="AK111" s="104">
        <v>682</v>
      </c>
      <c r="AL111" s="104">
        <v>925</v>
      </c>
      <c r="AM111" s="104">
        <v>801</v>
      </c>
      <c r="AN111" s="104">
        <v>-67</v>
      </c>
      <c r="AO111" s="104">
        <v>-32</v>
      </c>
      <c r="AP111" s="104">
        <v>-73</v>
      </c>
      <c r="AQ111" s="104">
        <v>-423</v>
      </c>
      <c r="AR111" s="104">
        <v>200</v>
      </c>
      <c r="AS111" s="104">
        <v>224</v>
      </c>
      <c r="AT111" s="104">
        <v>472</v>
      </c>
      <c r="AU111" s="104">
        <v>327</v>
      </c>
      <c r="AV111" s="104">
        <v>285</v>
      </c>
      <c r="AW111" s="104">
        <v>570</v>
      </c>
      <c r="AX111" s="104">
        <v>554</v>
      </c>
      <c r="AY111" s="104">
        <v>1194</v>
      </c>
      <c r="AZ111" s="104">
        <v>2304</v>
      </c>
      <c r="BA111" s="104">
        <v>2247</v>
      </c>
      <c r="BB111" s="104">
        <v>-10</v>
      </c>
      <c r="BC111" s="104">
        <v>-386</v>
      </c>
      <c r="BD111" s="100">
        <f t="shared" si="1"/>
        <v>145</v>
      </c>
      <c r="BE111" s="104">
        <v>-490</v>
      </c>
      <c r="BF111" s="104">
        <v>-325</v>
      </c>
      <c r="BG111" s="104">
        <v>-241</v>
      </c>
      <c r="BH111" s="104">
        <v>229</v>
      </c>
      <c r="BI111" s="104">
        <v>2895</v>
      </c>
      <c r="BJ111" s="104">
        <v>2722</v>
      </c>
      <c r="BK111" s="100">
        <v>1741</v>
      </c>
      <c r="BL111" s="100">
        <v>1917</v>
      </c>
      <c r="BM111" s="100">
        <v>1845</v>
      </c>
    </row>
    <row r="112" spans="1:65" ht="13.5" customHeight="1">
      <c r="A112" s="111" t="s">
        <v>113</v>
      </c>
      <c r="B112" s="104">
        <v>22</v>
      </c>
      <c r="C112" s="104">
        <v>22</v>
      </c>
      <c r="D112" s="104">
        <v>23</v>
      </c>
      <c r="E112" s="104">
        <v>23</v>
      </c>
      <c r="F112" s="104">
        <v>25</v>
      </c>
      <c r="G112" s="104">
        <v>19</v>
      </c>
      <c r="H112" s="104">
        <v>37</v>
      </c>
      <c r="I112" s="104">
        <v>38</v>
      </c>
      <c r="J112" s="104">
        <v>44</v>
      </c>
      <c r="K112" s="104">
        <v>51</v>
      </c>
      <c r="L112" s="104">
        <v>57</v>
      </c>
      <c r="M112" s="104">
        <v>66</v>
      </c>
      <c r="N112" s="104">
        <v>74</v>
      </c>
      <c r="O112" s="104">
        <v>88</v>
      </c>
      <c r="P112" s="104">
        <v>107</v>
      </c>
      <c r="Q112" s="104">
        <v>25</v>
      </c>
      <c r="R112" s="104">
        <v>100</v>
      </c>
      <c r="S112" s="104">
        <v>129</v>
      </c>
      <c r="T112" s="104">
        <v>127</v>
      </c>
      <c r="U112" s="104">
        <v>154</v>
      </c>
      <c r="V112" s="104">
        <v>159</v>
      </c>
      <c r="W112" s="104">
        <v>136</v>
      </c>
      <c r="X112" s="104">
        <v>115</v>
      </c>
      <c r="Y112" s="104">
        <v>139</v>
      </c>
      <c r="Z112" s="104">
        <v>164</v>
      </c>
      <c r="AA112" s="104">
        <v>126</v>
      </c>
      <c r="AB112" s="104">
        <v>143</v>
      </c>
      <c r="AC112" s="104">
        <v>113</v>
      </c>
      <c r="AD112" s="104">
        <v>139</v>
      </c>
      <c r="AE112" s="104">
        <v>184</v>
      </c>
      <c r="AF112" s="104">
        <v>141</v>
      </c>
      <c r="AG112" s="104">
        <v>214</v>
      </c>
      <c r="AH112" s="104">
        <v>190</v>
      </c>
      <c r="AI112" s="104">
        <v>210</v>
      </c>
      <c r="AJ112" s="104">
        <v>134</v>
      </c>
      <c r="AK112" s="104">
        <v>103</v>
      </c>
      <c r="AL112" s="104">
        <v>137</v>
      </c>
      <c r="AM112" s="104">
        <v>116</v>
      </c>
      <c r="AN112" s="104">
        <v>156</v>
      </c>
      <c r="AO112" s="104">
        <v>184</v>
      </c>
      <c r="AP112" s="104">
        <v>184</v>
      </c>
      <c r="AQ112" s="104">
        <v>47</v>
      </c>
      <c r="AR112" s="104">
        <v>203</v>
      </c>
      <c r="AS112" s="104">
        <v>217</v>
      </c>
      <c r="AT112" s="104">
        <v>101</v>
      </c>
      <c r="AU112" s="104">
        <v>151</v>
      </c>
      <c r="AV112" s="104">
        <v>-20</v>
      </c>
      <c r="AW112" s="104">
        <v>-12</v>
      </c>
      <c r="AX112" s="104">
        <v>102</v>
      </c>
      <c r="AY112" s="104">
        <v>338</v>
      </c>
      <c r="AZ112" s="104">
        <v>124</v>
      </c>
      <c r="BA112" s="104">
        <v>67</v>
      </c>
      <c r="BB112" s="104">
        <v>372</v>
      </c>
      <c r="BC112" s="104">
        <v>268</v>
      </c>
      <c r="BD112" s="100">
        <f t="shared" si="1"/>
        <v>-315</v>
      </c>
      <c r="BE112" s="104">
        <v>81</v>
      </c>
      <c r="BF112" s="104">
        <v>-362</v>
      </c>
      <c r="BG112" s="104">
        <v>-47</v>
      </c>
      <c r="BH112" s="104">
        <v>307</v>
      </c>
      <c r="BI112" s="104">
        <v>216</v>
      </c>
      <c r="BJ112" s="104">
        <v>293</v>
      </c>
      <c r="BK112" s="100">
        <v>293</v>
      </c>
      <c r="BL112" s="100">
        <v>294</v>
      </c>
      <c r="BM112" s="100">
        <v>294</v>
      </c>
    </row>
    <row r="113" spans="1:65" ht="13.5" customHeight="1">
      <c r="A113" s="111" t="s">
        <v>114</v>
      </c>
      <c r="B113" s="104">
        <v>212</v>
      </c>
      <c r="C113" s="104">
        <v>232</v>
      </c>
      <c r="D113" s="104">
        <v>241</v>
      </c>
      <c r="E113" s="104">
        <v>238</v>
      </c>
      <c r="F113" s="104">
        <v>268</v>
      </c>
      <c r="G113" s="104">
        <v>305</v>
      </c>
      <c r="H113" s="104">
        <v>339</v>
      </c>
      <c r="I113" s="104">
        <v>430</v>
      </c>
      <c r="J113" s="104">
        <v>535</v>
      </c>
      <c r="K113" s="104">
        <v>535</v>
      </c>
      <c r="L113" s="104">
        <v>672</v>
      </c>
      <c r="M113" s="104">
        <v>7350</v>
      </c>
      <c r="N113" s="104">
        <v>6888</v>
      </c>
      <c r="O113" s="104">
        <v>7184</v>
      </c>
      <c r="P113" s="104">
        <v>7232</v>
      </c>
      <c r="Q113" s="104">
        <v>3173</v>
      </c>
      <c r="R113" s="104">
        <v>9569</v>
      </c>
      <c r="S113" s="104">
        <v>8442</v>
      </c>
      <c r="T113" s="104">
        <v>8369</v>
      </c>
      <c r="U113" s="104">
        <v>8582</v>
      </c>
      <c r="V113" s="104">
        <v>6854</v>
      </c>
      <c r="W113" s="104">
        <v>6390</v>
      </c>
      <c r="X113" s="104">
        <v>6452</v>
      </c>
      <c r="Y113" s="104">
        <v>6768</v>
      </c>
      <c r="Z113" s="104">
        <v>6353</v>
      </c>
      <c r="AA113" s="104">
        <v>6431</v>
      </c>
      <c r="AB113" s="104">
        <v>1621</v>
      </c>
      <c r="AC113" s="104">
        <v>1816</v>
      </c>
      <c r="AD113" s="104">
        <v>2061</v>
      </c>
      <c r="AE113" s="104">
        <v>2161</v>
      </c>
      <c r="AF113" s="104">
        <v>2100</v>
      </c>
      <c r="AG113" s="104">
        <v>1865</v>
      </c>
      <c r="AH113" s="104">
        <v>1935</v>
      </c>
      <c r="AI113" s="104">
        <v>1937</v>
      </c>
      <c r="AJ113" s="104">
        <v>2220</v>
      </c>
      <c r="AK113" s="104">
        <v>2059</v>
      </c>
      <c r="AL113" s="104">
        <v>2189</v>
      </c>
      <c r="AM113" s="104">
        <v>2188</v>
      </c>
      <c r="AN113" s="104">
        <v>1958</v>
      </c>
      <c r="AO113" s="104">
        <v>2084</v>
      </c>
      <c r="AP113" s="104">
        <v>2308</v>
      </c>
      <c r="AQ113" s="104">
        <v>2403</v>
      </c>
      <c r="AR113" s="104">
        <v>7464</v>
      </c>
      <c r="AS113" s="104">
        <v>7675</v>
      </c>
      <c r="AT113" s="104">
        <v>3333</v>
      </c>
      <c r="AU113" s="104">
        <v>3798</v>
      </c>
      <c r="AV113" s="104">
        <v>3556</v>
      </c>
      <c r="AW113" s="104">
        <v>4089</v>
      </c>
      <c r="AX113" s="104">
        <v>4097</v>
      </c>
      <c r="AY113" s="104">
        <v>5082</v>
      </c>
      <c r="AZ113" s="104">
        <v>7475</v>
      </c>
      <c r="BA113" s="104">
        <v>7787</v>
      </c>
      <c r="BB113" s="104">
        <v>7852</v>
      </c>
      <c r="BC113" s="104">
        <v>7643</v>
      </c>
      <c r="BD113" s="100">
        <f t="shared" si="1"/>
        <v>-633</v>
      </c>
      <c r="BE113" s="104">
        <v>7266</v>
      </c>
      <c r="BF113" s="104">
        <v>7092</v>
      </c>
      <c r="BG113" s="104">
        <v>7010</v>
      </c>
      <c r="BH113" s="104">
        <v>7185</v>
      </c>
      <c r="BI113" s="104">
        <v>7571</v>
      </c>
      <c r="BJ113" s="104">
        <v>7536</v>
      </c>
      <c r="BK113" s="100">
        <v>7452</v>
      </c>
      <c r="BL113" s="100">
        <v>8275</v>
      </c>
      <c r="BM113" s="100">
        <v>7629</v>
      </c>
    </row>
    <row r="114" spans="1:65" ht="13.5" customHeight="1">
      <c r="A114" s="111" t="s">
        <v>115</v>
      </c>
      <c r="B114" s="104">
        <v>28</v>
      </c>
      <c r="C114" s="104">
        <v>63</v>
      </c>
      <c r="D114" s="104">
        <v>150</v>
      </c>
      <c r="E114" s="104">
        <v>39</v>
      </c>
      <c r="F114" s="104">
        <v>79</v>
      </c>
      <c r="G114" s="104">
        <v>101</v>
      </c>
      <c r="H114" s="104">
        <v>126</v>
      </c>
      <c r="I114" s="104">
        <v>40</v>
      </c>
      <c r="J114" s="104">
        <v>121</v>
      </c>
      <c r="K114" s="104">
        <v>126</v>
      </c>
      <c r="L114" s="104">
        <v>173</v>
      </c>
      <c r="M114" s="104">
        <v>157</v>
      </c>
      <c r="N114" s="104">
        <v>363</v>
      </c>
      <c r="O114" s="104">
        <v>424</v>
      </c>
      <c r="P114" s="104">
        <v>393</v>
      </c>
      <c r="Q114" s="104">
        <v>227</v>
      </c>
      <c r="R114" s="104">
        <v>448</v>
      </c>
      <c r="S114" s="104">
        <v>448</v>
      </c>
      <c r="T114" s="104">
        <v>523</v>
      </c>
      <c r="U114" s="104">
        <v>569</v>
      </c>
      <c r="V114" s="104">
        <v>745</v>
      </c>
      <c r="W114" s="104">
        <v>503</v>
      </c>
      <c r="X114" s="104">
        <v>767</v>
      </c>
      <c r="Y114" s="104">
        <v>548</v>
      </c>
      <c r="Z114" s="104">
        <v>517</v>
      </c>
      <c r="AA114" s="104">
        <v>479</v>
      </c>
      <c r="AB114" s="104">
        <v>806</v>
      </c>
      <c r="AC114" s="104">
        <v>1891</v>
      </c>
      <c r="AD114" s="104">
        <v>803</v>
      </c>
      <c r="AE114" s="104">
        <v>767</v>
      </c>
      <c r="AF114" s="104">
        <v>1266</v>
      </c>
      <c r="AG114" s="104">
        <v>1767</v>
      </c>
      <c r="AH114" s="104">
        <v>1300</v>
      </c>
      <c r="AI114" s="104">
        <v>968</v>
      </c>
      <c r="AJ114" s="104">
        <v>1594</v>
      </c>
      <c r="AK114" s="104">
        <v>989</v>
      </c>
      <c r="AL114" s="104">
        <v>1262</v>
      </c>
      <c r="AM114" s="104">
        <v>951</v>
      </c>
      <c r="AN114" s="104">
        <v>2225</v>
      </c>
      <c r="AO114" s="104">
        <v>2192</v>
      </c>
      <c r="AP114" s="104">
        <v>1777</v>
      </c>
      <c r="AQ114" s="104">
        <v>2243</v>
      </c>
      <c r="AR114" s="104">
        <v>2034</v>
      </c>
      <c r="AS114" s="104">
        <v>2291</v>
      </c>
      <c r="AT114" s="104">
        <v>2388</v>
      </c>
      <c r="AU114" s="104">
        <v>1120</v>
      </c>
      <c r="AV114" s="104">
        <v>1609</v>
      </c>
      <c r="AW114" s="104">
        <v>1393</v>
      </c>
      <c r="AX114" s="104">
        <v>3166</v>
      </c>
      <c r="AY114" s="104">
        <v>1587</v>
      </c>
      <c r="AZ114" s="104">
        <v>3001</v>
      </c>
      <c r="BA114" s="104">
        <v>3425</v>
      </c>
      <c r="BB114" s="104">
        <v>5957</v>
      </c>
      <c r="BC114" s="104">
        <v>3514</v>
      </c>
      <c r="BD114" s="100">
        <f t="shared" si="1"/>
        <v>772</v>
      </c>
      <c r="BE114" s="104">
        <v>3528</v>
      </c>
      <c r="BF114" s="104">
        <v>4743</v>
      </c>
      <c r="BG114" s="104">
        <v>4286</v>
      </c>
      <c r="BH114" s="104">
        <v>2972</v>
      </c>
      <c r="BI114" s="104">
        <v>3006</v>
      </c>
      <c r="BJ114" s="104">
        <v>3152</v>
      </c>
      <c r="BK114" s="100">
        <v>2980</v>
      </c>
      <c r="BL114" s="100">
        <v>2960</v>
      </c>
      <c r="BM114" s="100">
        <v>2979</v>
      </c>
    </row>
    <row r="115" spans="1:65" ht="13.5" customHeight="1">
      <c r="A115" s="111" t="s">
        <v>116</v>
      </c>
      <c r="B115" s="104">
        <v>-299</v>
      </c>
      <c r="C115" s="104">
        <v>-257</v>
      </c>
      <c r="D115" s="104">
        <v>-224</v>
      </c>
      <c r="E115" s="104">
        <v>-266</v>
      </c>
      <c r="F115" s="104">
        <v>-241</v>
      </c>
      <c r="G115" s="104">
        <v>-314</v>
      </c>
      <c r="H115" s="104">
        <v>-245</v>
      </c>
      <c r="I115" s="104">
        <v>-181</v>
      </c>
      <c r="J115" s="104">
        <v>-177</v>
      </c>
      <c r="K115" s="104">
        <v>-214</v>
      </c>
      <c r="L115" s="104">
        <v>-241</v>
      </c>
      <c r="M115" s="104">
        <v>-309</v>
      </c>
      <c r="N115" s="104">
        <v>-198</v>
      </c>
      <c r="O115" s="104">
        <v>-261</v>
      </c>
      <c r="P115" s="104">
        <v>-322</v>
      </c>
      <c r="Q115" s="104">
        <v>-150</v>
      </c>
      <c r="R115" s="104">
        <v>-256</v>
      </c>
      <c r="S115" s="104">
        <v>-289</v>
      </c>
      <c r="T115" s="104">
        <v>-198</v>
      </c>
      <c r="U115" s="104">
        <v>-351</v>
      </c>
      <c r="V115" s="104">
        <v>-222</v>
      </c>
      <c r="W115" s="104">
        <v>-216</v>
      </c>
      <c r="X115" s="104">
        <v>-636</v>
      </c>
      <c r="Y115" s="104">
        <v>-513</v>
      </c>
      <c r="Z115" s="104">
        <v>-506</v>
      </c>
      <c r="AA115" s="104">
        <v>-78</v>
      </c>
      <c r="AB115" s="104">
        <v>-623</v>
      </c>
      <c r="AC115" s="104">
        <v>-694</v>
      </c>
      <c r="AD115" s="104">
        <v>-893</v>
      </c>
      <c r="AE115" s="104">
        <v>-361</v>
      </c>
      <c r="AF115" s="104">
        <v>-718</v>
      </c>
      <c r="AG115" s="104">
        <v>-480</v>
      </c>
      <c r="AH115" s="104">
        <v>-739</v>
      </c>
      <c r="AI115" s="104">
        <v>-2087</v>
      </c>
      <c r="AJ115" s="104">
        <v>-1077</v>
      </c>
      <c r="AK115" s="104">
        <v>-1694</v>
      </c>
      <c r="AL115" s="104">
        <v>-1497</v>
      </c>
      <c r="AM115" s="104">
        <v>-855</v>
      </c>
      <c r="AN115" s="104">
        <v>-884</v>
      </c>
      <c r="AO115" s="104">
        <v>-2383</v>
      </c>
      <c r="AP115" s="104">
        <v>-1754</v>
      </c>
      <c r="AQ115" s="104">
        <v>-812</v>
      </c>
      <c r="AR115" s="104">
        <v>-1745</v>
      </c>
      <c r="AS115" s="104">
        <v>-1068</v>
      </c>
      <c r="AT115" s="104">
        <v>-2841</v>
      </c>
      <c r="AU115" s="104">
        <v>-1359</v>
      </c>
      <c r="AV115" s="104">
        <v>-2346</v>
      </c>
      <c r="AW115" s="104">
        <v>-462</v>
      </c>
      <c r="AX115" s="104">
        <v>-1012</v>
      </c>
      <c r="AY115" s="104">
        <v>-1721</v>
      </c>
      <c r="AZ115" s="104">
        <v>-1479</v>
      </c>
      <c r="BA115" s="104">
        <v>-2012</v>
      </c>
      <c r="BB115" s="104">
        <v>-2692</v>
      </c>
      <c r="BC115" s="104">
        <v>127</v>
      </c>
      <c r="BD115" s="100">
        <f t="shared" si="1"/>
        <v>-3590</v>
      </c>
      <c r="BE115" s="104">
        <v>-4786</v>
      </c>
      <c r="BF115" s="104">
        <v>-4046</v>
      </c>
      <c r="BG115" s="104">
        <v>-3463</v>
      </c>
      <c r="BH115" s="104">
        <v>-1569</v>
      </c>
      <c r="BI115" s="104">
        <v>-1570</v>
      </c>
      <c r="BJ115" s="104">
        <v>-1606</v>
      </c>
      <c r="BK115" s="100">
        <v>-1648</v>
      </c>
      <c r="BL115" s="100">
        <v>-1654</v>
      </c>
      <c r="BM115" s="100">
        <v>-1621</v>
      </c>
    </row>
    <row r="116" spans="1:65" ht="13.5" customHeight="1">
      <c r="A116" s="111" t="s">
        <v>117</v>
      </c>
      <c r="B116" s="105">
        <v>1049</v>
      </c>
      <c r="C116" s="105">
        <v>1230</v>
      </c>
      <c r="D116" s="105">
        <v>1518</v>
      </c>
      <c r="E116" s="105">
        <v>1499</v>
      </c>
      <c r="F116" s="105">
        <v>1603</v>
      </c>
      <c r="G116" s="105">
        <v>1719</v>
      </c>
      <c r="H116" s="105">
        <v>1757</v>
      </c>
      <c r="I116" s="105">
        <v>1939</v>
      </c>
      <c r="J116" s="105">
        <v>2320</v>
      </c>
      <c r="K116" s="105">
        <v>2442</v>
      </c>
      <c r="L116" s="105">
        <v>2960</v>
      </c>
      <c r="M116" s="105">
        <v>9774</v>
      </c>
      <c r="N116" s="105">
        <v>10032</v>
      </c>
      <c r="O116" s="105">
        <v>10374</v>
      </c>
      <c r="P116" s="105">
        <v>9706</v>
      </c>
      <c r="Q116" s="105">
        <v>3878</v>
      </c>
      <c r="R116" s="105">
        <v>12791</v>
      </c>
      <c r="S116" s="105">
        <v>11961</v>
      </c>
      <c r="T116" s="105">
        <v>12241</v>
      </c>
      <c r="U116" s="105">
        <v>12975</v>
      </c>
      <c r="V116" s="105">
        <v>11373</v>
      </c>
      <c r="W116" s="105">
        <v>10861</v>
      </c>
      <c r="X116" s="105">
        <v>11181</v>
      </c>
      <c r="Y116" s="105">
        <v>11746</v>
      </c>
      <c r="Z116" s="105">
        <v>11515</v>
      </c>
      <c r="AA116" s="105">
        <v>12491</v>
      </c>
      <c r="AB116" s="105">
        <v>7487</v>
      </c>
      <c r="AC116" s="105">
        <v>9399</v>
      </c>
      <c r="AD116" s="105">
        <v>9317</v>
      </c>
      <c r="AE116" s="105">
        <v>10462</v>
      </c>
      <c r="AF116" s="105">
        <v>11568</v>
      </c>
      <c r="AG116" s="105">
        <v>12883</v>
      </c>
      <c r="AH116" s="105">
        <v>12944</v>
      </c>
      <c r="AI116" s="105">
        <v>11159</v>
      </c>
      <c r="AJ116" s="105">
        <v>13799</v>
      </c>
      <c r="AK116" s="105">
        <v>11755</v>
      </c>
      <c r="AL116" s="105">
        <v>12547</v>
      </c>
      <c r="AM116" s="105">
        <v>15544</v>
      </c>
      <c r="AN116" s="105">
        <v>15363</v>
      </c>
      <c r="AO116" s="105">
        <v>13013</v>
      </c>
      <c r="AP116" s="105">
        <v>14358</v>
      </c>
      <c r="AQ116" s="105">
        <v>16951</v>
      </c>
      <c r="AR116" s="105">
        <v>23164</v>
      </c>
      <c r="AS116" s="105">
        <v>22338</v>
      </c>
      <c r="AT116" s="105">
        <v>16997</v>
      </c>
      <c r="AU116" s="105">
        <v>18177</v>
      </c>
      <c r="AV116" s="105">
        <v>17425</v>
      </c>
      <c r="AW116" s="105">
        <v>20323</v>
      </c>
      <c r="AX116" s="105">
        <v>22017</v>
      </c>
      <c r="AY116" s="105">
        <v>23014</v>
      </c>
      <c r="AZ116" s="105">
        <v>27476</v>
      </c>
      <c r="BA116" s="105">
        <v>28035</v>
      </c>
      <c r="BB116" s="105">
        <v>27737</v>
      </c>
      <c r="BC116" s="105">
        <v>26913</v>
      </c>
      <c r="BD116" s="100">
        <f t="shared" si="1"/>
        <v>-3017</v>
      </c>
      <c r="BE116" s="105">
        <v>20956</v>
      </c>
      <c r="BF116" s="105">
        <v>23146</v>
      </c>
      <c r="BG116" s="105">
        <v>23896</v>
      </c>
      <c r="BH116" s="105">
        <v>26309</v>
      </c>
      <c r="BI116" s="105">
        <v>29292</v>
      </c>
      <c r="BJ116" s="105">
        <v>29896</v>
      </c>
      <c r="BK116" s="103">
        <v>28781</v>
      </c>
      <c r="BL116" s="103">
        <v>30053</v>
      </c>
      <c r="BM116" s="103">
        <v>29862</v>
      </c>
    </row>
    <row r="117" spans="1:65" ht="13.5" customHeight="1">
      <c r="A117" s="118" t="s">
        <v>118</v>
      </c>
      <c r="B117" s="119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0">
        <f t="shared" si="1"/>
        <v>0</v>
      </c>
      <c r="BE117" s="102"/>
      <c r="BF117" s="102"/>
      <c r="BG117" s="102"/>
      <c r="BH117" s="102"/>
      <c r="BI117" s="102"/>
      <c r="BJ117" s="102"/>
      <c r="BL117" s="108"/>
      <c r="BM117" s="108"/>
    </row>
    <row r="118" spans="1:65" ht="13.5" customHeight="1">
      <c r="A118" s="111" t="s">
        <v>119</v>
      </c>
      <c r="B118" s="104">
        <v>9120</v>
      </c>
      <c r="C118" s="104">
        <v>9895</v>
      </c>
      <c r="D118" s="104">
        <v>10666</v>
      </c>
      <c r="E118" s="104">
        <v>11346</v>
      </c>
      <c r="F118" s="104">
        <v>12014</v>
      </c>
      <c r="G118" s="104">
        <v>13391</v>
      </c>
      <c r="H118" s="104">
        <v>14573</v>
      </c>
      <c r="I118" s="104">
        <v>16588</v>
      </c>
      <c r="J118" s="104">
        <v>19304</v>
      </c>
      <c r="K118" s="104">
        <v>20959</v>
      </c>
      <c r="L118" s="104">
        <v>21849</v>
      </c>
      <c r="M118" s="104">
        <v>24167</v>
      </c>
      <c r="N118" s="104">
        <v>29319</v>
      </c>
      <c r="O118" s="104">
        <v>32665</v>
      </c>
      <c r="P118" s="104">
        <v>37076</v>
      </c>
      <c r="Q118" s="104">
        <v>8104</v>
      </c>
      <c r="R118" s="104">
        <v>41915</v>
      </c>
      <c r="S118" s="104">
        <v>48712</v>
      </c>
      <c r="T118" s="104">
        <v>59855</v>
      </c>
      <c r="U118" s="104">
        <v>74803</v>
      </c>
      <c r="V118" s="104">
        <v>95535</v>
      </c>
      <c r="W118" s="104">
        <v>117227</v>
      </c>
      <c r="X118" s="104">
        <v>128653</v>
      </c>
      <c r="Y118" s="104">
        <v>153866</v>
      </c>
      <c r="Z118" s="104">
        <v>178871</v>
      </c>
      <c r="AA118" s="104">
        <v>190272</v>
      </c>
      <c r="AB118" s="104">
        <v>195242</v>
      </c>
      <c r="AC118" s="104">
        <v>214047</v>
      </c>
      <c r="AD118" s="104">
        <v>240845</v>
      </c>
      <c r="AE118" s="104">
        <v>264691</v>
      </c>
      <c r="AF118" s="104">
        <v>285421</v>
      </c>
      <c r="AG118" s="104">
        <v>292294</v>
      </c>
      <c r="AH118" s="104">
        <v>292479</v>
      </c>
      <c r="AI118" s="104">
        <v>296253</v>
      </c>
      <c r="AJ118" s="104">
        <v>332379</v>
      </c>
      <c r="AK118" s="104">
        <v>343918</v>
      </c>
      <c r="AL118" s="104">
        <v>355764</v>
      </c>
      <c r="AM118" s="104">
        <v>363759</v>
      </c>
      <c r="AN118" s="104">
        <v>353463</v>
      </c>
      <c r="AO118" s="104">
        <v>361925</v>
      </c>
      <c r="AP118" s="104">
        <v>359476</v>
      </c>
      <c r="AQ118" s="104">
        <v>332537</v>
      </c>
      <c r="AR118" s="104">
        <v>318141</v>
      </c>
      <c r="AS118" s="104">
        <v>321679</v>
      </c>
      <c r="AT118" s="104">
        <v>352345</v>
      </c>
      <c r="AU118" s="104">
        <v>405866</v>
      </c>
      <c r="AV118" s="104">
        <v>429966</v>
      </c>
      <c r="AW118" s="104">
        <v>451143</v>
      </c>
      <c r="AX118" s="104">
        <v>383073</v>
      </c>
      <c r="AY118" s="104">
        <v>413934</v>
      </c>
      <c r="AZ118" s="104">
        <v>453987</v>
      </c>
      <c r="BA118" s="104">
        <v>359219</v>
      </c>
      <c r="BB118" s="104">
        <v>415651</v>
      </c>
      <c r="BC118" s="104">
        <v>429538</v>
      </c>
      <c r="BD118" s="100">
        <f t="shared" si="1"/>
        <v>27383</v>
      </c>
      <c r="BE118" s="104">
        <v>402429</v>
      </c>
      <c r="BF118" s="104">
        <v>429950</v>
      </c>
      <c r="BG118" s="104">
        <v>456921</v>
      </c>
      <c r="BH118" s="104">
        <v>504280</v>
      </c>
      <c r="BI118" s="104">
        <v>559012</v>
      </c>
      <c r="BJ118" s="104">
        <v>644501</v>
      </c>
      <c r="BK118" s="100">
        <v>715720</v>
      </c>
      <c r="BL118" s="100">
        <v>779451</v>
      </c>
      <c r="BM118" s="100">
        <v>835196</v>
      </c>
    </row>
    <row r="119" spans="1:65" ht="13.5" customHeight="1">
      <c r="A119" s="111" t="s">
        <v>120</v>
      </c>
      <c r="B119" s="104">
        <v>-824</v>
      </c>
      <c r="C119" s="104">
        <v>-895</v>
      </c>
      <c r="D119" s="104">
        <v>-1006</v>
      </c>
      <c r="E119" s="104">
        <v>-1121</v>
      </c>
      <c r="F119" s="104">
        <v>-1259</v>
      </c>
      <c r="G119" s="104">
        <v>-1492</v>
      </c>
      <c r="H119" s="104">
        <v>-1689</v>
      </c>
      <c r="I119" s="104">
        <v>-1953</v>
      </c>
      <c r="J119" s="104">
        <v>-2367</v>
      </c>
      <c r="K119" s="104">
        <v>-2820</v>
      </c>
      <c r="L119" s="104">
        <v>-2983</v>
      </c>
      <c r="M119" s="104">
        <v>-3156</v>
      </c>
      <c r="N119" s="104">
        <v>-4064</v>
      </c>
      <c r="O119" s="104">
        <v>-4861</v>
      </c>
      <c r="P119" s="104">
        <v>-4988</v>
      </c>
      <c r="Q119" s="104">
        <v>-177</v>
      </c>
      <c r="R119" s="104">
        <v>-5488</v>
      </c>
      <c r="S119" s="104">
        <v>-6128</v>
      </c>
      <c r="T119" s="104">
        <v>-7727</v>
      </c>
      <c r="U119" s="104">
        <v>-9707</v>
      </c>
      <c r="V119" s="104">
        <v>-11523</v>
      </c>
      <c r="W119" s="104">
        <v>-13995</v>
      </c>
      <c r="X119" s="104">
        <v>-15257</v>
      </c>
      <c r="Y119" s="104">
        <v>-17044</v>
      </c>
      <c r="Z119" s="104">
        <v>-21838</v>
      </c>
      <c r="AA119" s="104">
        <v>-26628</v>
      </c>
      <c r="AB119" s="104">
        <v>-29614</v>
      </c>
      <c r="AC119" s="104">
        <v>-34406</v>
      </c>
      <c r="AD119" s="104">
        <v>-40467</v>
      </c>
      <c r="AE119" s="104">
        <v>-46321</v>
      </c>
      <c r="AF119" s="104">
        <v>-50426</v>
      </c>
      <c r="AG119" s="104">
        <v>-54193</v>
      </c>
      <c r="AH119" s="104">
        <v>-55537</v>
      </c>
      <c r="AI119" s="104">
        <v>-56494</v>
      </c>
      <c r="AJ119" s="104">
        <v>-59871</v>
      </c>
      <c r="AK119" s="104">
        <v>-60869</v>
      </c>
      <c r="AL119" s="104">
        <v>-63776</v>
      </c>
      <c r="AM119" s="104">
        <v>-67208</v>
      </c>
      <c r="AN119" s="104">
        <v>-66520</v>
      </c>
      <c r="AO119" s="104">
        <v>-69290</v>
      </c>
      <c r="AP119" s="104">
        <v>-75302</v>
      </c>
      <c r="AQ119" s="104">
        <v>-76494</v>
      </c>
      <c r="AR119" s="104">
        <v>-72523</v>
      </c>
      <c r="AS119" s="104">
        <v>-67761</v>
      </c>
      <c r="AT119" s="104">
        <v>-69153</v>
      </c>
      <c r="AU119" s="104">
        <v>-71574</v>
      </c>
      <c r="AV119" s="104">
        <v>-71964</v>
      </c>
      <c r="AW119" s="104">
        <v>-77821</v>
      </c>
      <c r="AX119" s="104">
        <v>-63600</v>
      </c>
      <c r="AY119" s="104">
        <v>-67268</v>
      </c>
      <c r="AZ119" s="104">
        <v>-72030</v>
      </c>
      <c r="BA119" s="104">
        <v>-14753</v>
      </c>
      <c r="BB119" s="104">
        <v>-51015</v>
      </c>
      <c r="BC119" s="104">
        <v>-57848</v>
      </c>
      <c r="BD119" s="100">
        <f t="shared" si="1"/>
        <v>-2695</v>
      </c>
      <c r="BE119" s="104">
        <v>-45823</v>
      </c>
      <c r="BF119" s="104">
        <v>-55536</v>
      </c>
      <c r="BG119" s="104">
        <v>-60543</v>
      </c>
      <c r="BH119" s="104">
        <v>-60120</v>
      </c>
      <c r="BI119" s="104">
        <v>-62044</v>
      </c>
      <c r="BJ119" s="104">
        <v>-66317</v>
      </c>
      <c r="BK119" s="100">
        <v>-71316</v>
      </c>
      <c r="BL119" s="100">
        <v>-77888</v>
      </c>
      <c r="BM119" s="100">
        <v>-81939</v>
      </c>
    </row>
    <row r="120" spans="1:65" ht="13.5" customHeight="1">
      <c r="A120" s="111" t="s">
        <v>121</v>
      </c>
      <c r="B120" s="104">
        <v>-609</v>
      </c>
      <c r="C120" s="104">
        <v>-582</v>
      </c>
      <c r="D120" s="104">
        <v>-607</v>
      </c>
      <c r="E120" s="104">
        <v>-648</v>
      </c>
      <c r="F120" s="104">
        <v>-642</v>
      </c>
      <c r="G120" s="104">
        <v>-792</v>
      </c>
      <c r="H120" s="104">
        <v>-979</v>
      </c>
      <c r="I120" s="104">
        <v>-1149</v>
      </c>
      <c r="J120" s="104">
        <v>-1568</v>
      </c>
      <c r="K120" s="104">
        <v>-1942</v>
      </c>
      <c r="L120" s="104">
        <v>-2106</v>
      </c>
      <c r="M120" s="104">
        <v>-2280</v>
      </c>
      <c r="N120" s="104">
        <v>-2520</v>
      </c>
      <c r="O120" s="104">
        <v>-2803</v>
      </c>
      <c r="P120" s="104">
        <v>-2812</v>
      </c>
      <c r="Q120" s="104">
        <v>-93</v>
      </c>
      <c r="R120" s="104">
        <v>-2650</v>
      </c>
      <c r="S120" s="104">
        <v>-2403</v>
      </c>
      <c r="T120" s="104">
        <v>-2224</v>
      </c>
      <c r="U120" s="104">
        <v>-2339</v>
      </c>
      <c r="V120" s="104">
        <v>-2288</v>
      </c>
      <c r="W120" s="104">
        <v>-2071</v>
      </c>
      <c r="X120" s="104">
        <v>-1845</v>
      </c>
      <c r="Y120" s="104">
        <v>-3310</v>
      </c>
      <c r="Z120" s="104">
        <v>-4118</v>
      </c>
      <c r="AA120" s="104">
        <v>-4329</v>
      </c>
      <c r="AB120" s="104">
        <v>-5290</v>
      </c>
      <c r="AC120" s="104">
        <v>-7416</v>
      </c>
      <c r="AD120" s="104">
        <v>-11395</v>
      </c>
      <c r="AE120" s="104">
        <v>-15991</v>
      </c>
      <c r="AF120" s="104">
        <v>-20222</v>
      </c>
      <c r="AG120" s="104">
        <v>-23637</v>
      </c>
      <c r="AH120" s="104">
        <v>-26788</v>
      </c>
      <c r="AI120" s="104">
        <v>-29203</v>
      </c>
      <c r="AJ120" s="104">
        <v>-33305</v>
      </c>
      <c r="AK120" s="104">
        <v>-36507</v>
      </c>
      <c r="AL120" s="104">
        <v>-41214</v>
      </c>
      <c r="AM120" s="104">
        <v>-46629</v>
      </c>
      <c r="AN120" s="104">
        <v>-52070</v>
      </c>
      <c r="AO120" s="104">
        <v>-59796</v>
      </c>
      <c r="AP120" s="104">
        <v>-68811</v>
      </c>
      <c r="AQ120" s="104">
        <v>-76819</v>
      </c>
      <c r="AR120" s="104">
        <v>-83544</v>
      </c>
      <c r="AS120" s="104">
        <v>-86228</v>
      </c>
      <c r="AT120" s="104">
        <v>-91836</v>
      </c>
      <c r="AU120" s="104">
        <v>-97722</v>
      </c>
      <c r="AV120" s="104">
        <v>-106003</v>
      </c>
      <c r="AW120" s="104">
        <v>-113718</v>
      </c>
      <c r="AX120" s="104">
        <v>-117954</v>
      </c>
      <c r="AY120" s="104">
        <v>-118502</v>
      </c>
      <c r="AZ120" s="104">
        <v>-115981</v>
      </c>
      <c r="BA120" s="104">
        <v>-112393</v>
      </c>
      <c r="BB120" s="104">
        <v>-105650</v>
      </c>
      <c r="BC120" s="104">
        <v>-100266</v>
      </c>
      <c r="BD120" s="100">
        <f t="shared" si="1"/>
        <v>13754</v>
      </c>
      <c r="BE120" s="104">
        <v>-95968</v>
      </c>
      <c r="BF120" s="104">
        <v>-90575</v>
      </c>
      <c r="BG120" s="104">
        <v>-86512</v>
      </c>
      <c r="BH120" s="104">
        <v>-83713</v>
      </c>
      <c r="BI120" s="104">
        <v>-81734</v>
      </c>
      <c r="BJ120" s="104">
        <v>-79623</v>
      </c>
      <c r="BK120" s="100">
        <v>-77559</v>
      </c>
      <c r="BL120" s="100">
        <v>-74057</v>
      </c>
      <c r="BM120" s="100">
        <v>-71801</v>
      </c>
    </row>
    <row r="121" spans="1:65" ht="13.5" customHeight="1">
      <c r="A121" s="111" t="s">
        <v>122</v>
      </c>
      <c r="B121" s="104">
        <v>-797</v>
      </c>
      <c r="C121" s="104">
        <v>-678</v>
      </c>
      <c r="D121" s="104">
        <v>-855</v>
      </c>
      <c r="E121" s="104">
        <v>-986</v>
      </c>
      <c r="F121" s="104">
        <v>-727</v>
      </c>
      <c r="G121" s="104">
        <v>-839</v>
      </c>
      <c r="H121" s="104">
        <v>-816</v>
      </c>
      <c r="I121" s="104">
        <v>-788</v>
      </c>
      <c r="J121" s="104">
        <v>-989</v>
      </c>
      <c r="K121" s="104">
        <v>-1356</v>
      </c>
      <c r="L121" s="104">
        <v>-1282</v>
      </c>
      <c r="M121" s="104">
        <v>-1382</v>
      </c>
      <c r="N121" s="104">
        <v>-1286</v>
      </c>
      <c r="O121" s="104">
        <v>-1756</v>
      </c>
      <c r="P121" s="104">
        <v>-2549</v>
      </c>
      <c r="Q121" s="104">
        <v>-885</v>
      </c>
      <c r="R121" s="104">
        <v>-3875</v>
      </c>
      <c r="S121" s="104">
        <v>-4724</v>
      </c>
      <c r="T121" s="104">
        <v>-7271</v>
      </c>
      <c r="U121" s="104">
        <v>-10224</v>
      </c>
      <c r="V121" s="104">
        <v>-12958</v>
      </c>
      <c r="W121" s="104">
        <v>-16129</v>
      </c>
      <c r="X121" s="104">
        <v>-21743</v>
      </c>
      <c r="Y121" s="104">
        <v>-22410</v>
      </c>
      <c r="Z121" s="104">
        <v>-23438</v>
      </c>
      <c r="AA121" s="104">
        <v>-23298</v>
      </c>
      <c r="AB121" s="104">
        <v>-21727</v>
      </c>
      <c r="AC121" s="104">
        <v>-20422</v>
      </c>
      <c r="AD121" s="104">
        <v>-20003</v>
      </c>
      <c r="AE121" s="104">
        <v>-18032</v>
      </c>
      <c r="AF121" s="104">
        <v>-20325</v>
      </c>
      <c r="AG121" s="104">
        <v>-15120</v>
      </c>
      <c r="AH121" s="104">
        <v>-11442</v>
      </c>
      <c r="AI121" s="104">
        <v>-7623</v>
      </c>
      <c r="AJ121" s="104">
        <v>-7069</v>
      </c>
      <c r="AK121" s="104">
        <v>-5489</v>
      </c>
      <c r="AL121" s="104">
        <v>-6790</v>
      </c>
      <c r="AM121" s="104">
        <v>-8803</v>
      </c>
      <c r="AN121" s="104">
        <v>-5117</v>
      </c>
      <c r="AO121" s="104">
        <v>-9888</v>
      </c>
      <c r="AP121" s="104">
        <v>-9194</v>
      </c>
      <c r="AQ121" s="104">
        <v>-8275</v>
      </c>
      <c r="AR121" s="104">
        <v>-6541</v>
      </c>
      <c r="AS121" s="104">
        <v>-4473</v>
      </c>
      <c r="AT121" s="104">
        <v>-3945</v>
      </c>
      <c r="AU121" s="104">
        <v>-7306</v>
      </c>
      <c r="AV121" s="104">
        <v>-10131</v>
      </c>
      <c r="AW121" s="104">
        <v>-12874</v>
      </c>
      <c r="AX121" s="104">
        <v>-14966</v>
      </c>
      <c r="AY121" s="104">
        <v>-29539</v>
      </c>
      <c r="AZ121" s="104">
        <v>-35872</v>
      </c>
      <c r="BA121" s="104">
        <v>-8128</v>
      </c>
      <c r="BB121" s="104">
        <v>-35053</v>
      </c>
      <c r="BC121" s="104">
        <v>-39900</v>
      </c>
      <c r="BD121" s="100">
        <f t="shared" si="1"/>
        <v>-4113</v>
      </c>
      <c r="BE121" s="104">
        <v>-37781</v>
      </c>
      <c r="BF121" s="104">
        <v>-41859</v>
      </c>
      <c r="BG121" s="104">
        <v>-44013</v>
      </c>
      <c r="BH121" s="104">
        <v>-48881</v>
      </c>
      <c r="BI121" s="104">
        <v>-51158</v>
      </c>
      <c r="BJ121" s="104">
        <v>-51243</v>
      </c>
      <c r="BK121" s="100">
        <v>-55725</v>
      </c>
      <c r="BL121" s="100">
        <v>-59065</v>
      </c>
      <c r="BM121" s="100">
        <v>-62214</v>
      </c>
    </row>
    <row r="122" spans="1:65" ht="13.5" customHeight="1">
      <c r="A122" s="112" t="s">
        <v>5</v>
      </c>
      <c r="B122" s="100">
        <v>-797</v>
      </c>
      <c r="C122" s="100">
        <v>-678</v>
      </c>
      <c r="D122" s="100">
        <v>-855</v>
      </c>
      <c r="E122" s="100">
        <v>-986</v>
      </c>
      <c r="F122" s="100">
        <v>-727</v>
      </c>
      <c r="G122" s="100">
        <v>-839</v>
      </c>
      <c r="H122" s="100">
        <v>-816</v>
      </c>
      <c r="I122" s="100">
        <v>-788</v>
      </c>
      <c r="J122" s="100">
        <v>-989</v>
      </c>
      <c r="K122" s="100">
        <v>-1356</v>
      </c>
      <c r="L122" s="100">
        <v>-1282</v>
      </c>
      <c r="M122" s="100">
        <v>-1382</v>
      </c>
      <c r="N122" s="100">
        <v>-1286</v>
      </c>
      <c r="O122" s="100">
        <v>-1756</v>
      </c>
      <c r="P122" s="100">
        <v>-2549</v>
      </c>
      <c r="Q122" s="100">
        <v>-885</v>
      </c>
      <c r="R122" s="100">
        <v>-3875</v>
      </c>
      <c r="S122" s="100">
        <v>-4724</v>
      </c>
      <c r="T122" s="100">
        <v>-7271</v>
      </c>
      <c r="U122" s="100">
        <v>-10224</v>
      </c>
      <c r="V122" s="100">
        <v>-12958</v>
      </c>
      <c r="W122" s="100">
        <v>-16129</v>
      </c>
      <c r="X122" s="100">
        <v>-21743</v>
      </c>
      <c r="Y122" s="100">
        <v>-22410</v>
      </c>
      <c r="Z122" s="100">
        <v>-23438</v>
      </c>
      <c r="AA122" s="100">
        <v>-23298</v>
      </c>
      <c r="AB122" s="100">
        <v>-21727</v>
      </c>
      <c r="AC122" s="100">
        <v>-20422</v>
      </c>
      <c r="AD122" s="100">
        <v>-20003</v>
      </c>
      <c r="AE122" s="100">
        <v>-18032</v>
      </c>
      <c r="AF122" s="100">
        <v>-20325</v>
      </c>
      <c r="AG122" s="100">
        <v>-15120</v>
      </c>
      <c r="AH122" s="100">
        <v>-11442</v>
      </c>
      <c r="AI122" s="100">
        <v>-7623</v>
      </c>
      <c r="AJ122" s="100">
        <v>-7069</v>
      </c>
      <c r="AK122" s="100">
        <v>-5489</v>
      </c>
      <c r="AL122" s="100">
        <v>-6790</v>
      </c>
      <c r="AM122" s="100">
        <v>-8802</v>
      </c>
      <c r="AN122" s="100">
        <v>-5116</v>
      </c>
      <c r="AO122" s="100">
        <v>-9888</v>
      </c>
      <c r="AP122" s="100">
        <v>-9194</v>
      </c>
      <c r="AQ122" s="100">
        <v>-8274</v>
      </c>
      <c r="AR122" s="100">
        <v>-6540</v>
      </c>
      <c r="AS122" s="100">
        <v>-4473</v>
      </c>
      <c r="AT122" s="100">
        <v>-3945</v>
      </c>
      <c r="AU122" s="100">
        <v>-7306</v>
      </c>
      <c r="AV122" s="100">
        <v>-10131</v>
      </c>
      <c r="AW122" s="100">
        <v>-12874</v>
      </c>
      <c r="AX122" s="100">
        <v>-14966</v>
      </c>
      <c r="AY122" s="100">
        <v>-29539</v>
      </c>
      <c r="AZ122" s="100">
        <v>-35872</v>
      </c>
      <c r="BA122" s="100">
        <v>-8128</v>
      </c>
      <c r="BB122" s="100">
        <v>-35053</v>
      </c>
      <c r="BC122" s="100">
        <v>-39900</v>
      </c>
      <c r="BD122" s="100">
        <f t="shared" si="1"/>
        <v>-4113</v>
      </c>
      <c r="BE122" s="100">
        <v>-37781</v>
      </c>
      <c r="BF122" s="100">
        <v>-41859</v>
      </c>
      <c r="BG122" s="100">
        <v>-44013</v>
      </c>
      <c r="BH122" s="100">
        <v>-48881</v>
      </c>
      <c r="BI122" s="100">
        <v>-51158</v>
      </c>
      <c r="BJ122" s="100">
        <v>-51243</v>
      </c>
      <c r="BK122" s="100">
        <v>-55725</v>
      </c>
      <c r="BL122" s="100">
        <v>-59065</v>
      </c>
      <c r="BM122" s="100">
        <v>-62214</v>
      </c>
    </row>
    <row r="123" spans="1:65" ht="13.5" customHeight="1">
      <c r="A123" s="112" t="s">
        <v>6</v>
      </c>
      <c r="B123" s="100" t="s">
        <v>3</v>
      </c>
      <c r="C123" s="100" t="s">
        <v>3</v>
      </c>
      <c r="D123" s="100" t="s">
        <v>3</v>
      </c>
      <c r="E123" s="100" t="s">
        <v>3</v>
      </c>
      <c r="F123" s="100" t="s">
        <v>3</v>
      </c>
      <c r="G123" s="100" t="s">
        <v>3</v>
      </c>
      <c r="H123" s="100" t="s">
        <v>3</v>
      </c>
      <c r="I123" s="100" t="s">
        <v>3</v>
      </c>
      <c r="J123" s="100" t="s">
        <v>3</v>
      </c>
      <c r="K123" s="100" t="s">
        <v>3</v>
      </c>
      <c r="L123" s="100" t="s">
        <v>3</v>
      </c>
      <c r="M123" s="100" t="s">
        <v>3</v>
      </c>
      <c r="N123" s="100" t="s">
        <v>3</v>
      </c>
      <c r="O123" s="100" t="s">
        <v>3</v>
      </c>
      <c r="P123" s="100" t="s">
        <v>3</v>
      </c>
      <c r="Q123" s="100" t="s">
        <v>3</v>
      </c>
      <c r="R123" s="100" t="s">
        <v>3</v>
      </c>
      <c r="S123" s="100" t="s">
        <v>3</v>
      </c>
      <c r="T123" s="100" t="s">
        <v>3</v>
      </c>
      <c r="U123" s="100" t="s">
        <v>3</v>
      </c>
      <c r="V123" s="100" t="s">
        <v>3</v>
      </c>
      <c r="W123" s="100" t="s">
        <v>3</v>
      </c>
      <c r="X123" s="100" t="s">
        <v>3</v>
      </c>
      <c r="Y123" s="100" t="s">
        <v>3</v>
      </c>
      <c r="Z123" s="100" t="s">
        <v>3</v>
      </c>
      <c r="AA123" s="100" t="s">
        <v>3</v>
      </c>
      <c r="AB123" s="100" t="s">
        <v>3</v>
      </c>
      <c r="AC123" s="100" t="s">
        <v>3</v>
      </c>
      <c r="AD123" s="100" t="s">
        <v>3</v>
      </c>
      <c r="AE123" s="100" t="s">
        <v>3</v>
      </c>
      <c r="AF123" s="100" t="s">
        <v>3</v>
      </c>
      <c r="AG123" s="100" t="s">
        <v>3</v>
      </c>
      <c r="AH123" s="100" t="s">
        <v>3</v>
      </c>
      <c r="AI123" s="100" t="s">
        <v>3</v>
      </c>
      <c r="AJ123" s="100" t="s">
        <v>3</v>
      </c>
      <c r="AK123" s="100" t="s">
        <v>3</v>
      </c>
      <c r="AL123" s="100" t="s">
        <v>3</v>
      </c>
      <c r="AM123" s="100">
        <v>-1</v>
      </c>
      <c r="AN123" s="100">
        <v>-1</v>
      </c>
      <c r="AO123" s="100" t="s">
        <v>3</v>
      </c>
      <c r="AP123" s="100" t="s">
        <v>3</v>
      </c>
      <c r="AQ123" s="100">
        <v>-1</v>
      </c>
      <c r="AR123" s="100">
        <v>-1</v>
      </c>
      <c r="AS123" s="100" t="s">
        <v>3</v>
      </c>
      <c r="AT123" s="100" t="s">
        <v>3</v>
      </c>
      <c r="AU123" s="100" t="s">
        <v>3</v>
      </c>
      <c r="AV123" s="100" t="s">
        <v>3</v>
      </c>
      <c r="AW123" s="100" t="s">
        <v>3</v>
      </c>
      <c r="AX123" s="100" t="s">
        <v>3</v>
      </c>
      <c r="AY123" s="100" t="s">
        <v>3</v>
      </c>
      <c r="AZ123" s="100" t="s">
        <v>3</v>
      </c>
      <c r="BA123" s="100" t="s">
        <v>3</v>
      </c>
      <c r="BB123" s="100" t="s">
        <v>3</v>
      </c>
      <c r="BC123" s="100" t="s">
        <v>3</v>
      </c>
      <c r="BD123" s="100" t="e">
        <f t="shared" si="1"/>
        <v>#VALUE!</v>
      </c>
      <c r="BE123" s="100" t="s">
        <v>3</v>
      </c>
      <c r="BF123" s="100" t="s">
        <v>306</v>
      </c>
      <c r="BG123" s="100" t="s">
        <v>306</v>
      </c>
      <c r="BH123" s="100" t="s">
        <v>3</v>
      </c>
      <c r="BI123" s="100" t="s">
        <v>3</v>
      </c>
      <c r="BJ123" s="100" t="s">
        <v>3</v>
      </c>
      <c r="BK123" s="100" t="s">
        <v>3</v>
      </c>
      <c r="BL123" s="100" t="s">
        <v>3</v>
      </c>
      <c r="BM123" s="100" t="s">
        <v>3</v>
      </c>
    </row>
    <row r="124" spans="1:65" ht="13.5" customHeight="1">
      <c r="A124" s="111" t="s">
        <v>123</v>
      </c>
      <c r="B124" s="104" t="s">
        <v>306</v>
      </c>
      <c r="C124" s="104" t="s">
        <v>306</v>
      </c>
      <c r="D124" s="104" t="s">
        <v>306</v>
      </c>
      <c r="E124" s="104" t="s">
        <v>306</v>
      </c>
      <c r="F124" s="104" t="s">
        <v>306</v>
      </c>
      <c r="G124" s="104" t="s">
        <v>306</v>
      </c>
      <c r="H124" s="104" t="s">
        <v>306</v>
      </c>
      <c r="I124" s="104" t="s">
        <v>306</v>
      </c>
      <c r="J124" s="104" t="s">
        <v>306</v>
      </c>
      <c r="K124" s="104" t="s">
        <v>306</v>
      </c>
      <c r="L124" s="104" t="s">
        <v>306</v>
      </c>
      <c r="M124" s="104" t="s">
        <v>306</v>
      </c>
      <c r="N124" s="104" t="s">
        <v>306</v>
      </c>
      <c r="O124" s="104" t="s">
        <v>306</v>
      </c>
      <c r="P124" s="104" t="s">
        <v>306</v>
      </c>
      <c r="Q124" s="104" t="s">
        <v>306</v>
      </c>
      <c r="R124" s="104" t="s">
        <v>306</v>
      </c>
      <c r="S124" s="104" t="s">
        <v>306</v>
      </c>
      <c r="T124" s="104" t="s">
        <v>306</v>
      </c>
      <c r="U124" s="104" t="s">
        <v>306</v>
      </c>
      <c r="V124" s="104" t="s">
        <v>306</v>
      </c>
      <c r="W124" s="104" t="s">
        <v>306</v>
      </c>
      <c r="X124" s="104" t="s">
        <v>306</v>
      </c>
      <c r="Y124" s="104" t="s">
        <v>306</v>
      </c>
      <c r="Z124" s="104" t="s">
        <v>306</v>
      </c>
      <c r="AA124" s="104" t="s">
        <v>306</v>
      </c>
      <c r="AB124" s="104" t="s">
        <v>306</v>
      </c>
      <c r="AC124" s="104" t="s">
        <v>306</v>
      </c>
      <c r="AD124" s="104" t="s">
        <v>306</v>
      </c>
      <c r="AE124" s="104" t="s">
        <v>306</v>
      </c>
      <c r="AF124" s="104" t="s">
        <v>306</v>
      </c>
      <c r="AG124" s="104" t="s">
        <v>306</v>
      </c>
      <c r="AH124" s="104" t="s">
        <v>306</v>
      </c>
      <c r="AI124" s="104" t="s">
        <v>306</v>
      </c>
      <c r="AJ124" s="104" t="s">
        <v>306</v>
      </c>
      <c r="AK124" s="104" t="s">
        <v>306</v>
      </c>
      <c r="AL124" s="104" t="s">
        <v>306</v>
      </c>
      <c r="AM124" s="104">
        <v>-1</v>
      </c>
      <c r="AN124" s="104">
        <v>-1</v>
      </c>
      <c r="AO124" s="104">
        <v>-2</v>
      </c>
      <c r="AP124" s="104">
        <v>-2</v>
      </c>
      <c r="AQ124" s="104" t="s">
        <v>306</v>
      </c>
      <c r="AR124" s="104">
        <v>-2460</v>
      </c>
      <c r="AS124" s="104">
        <v>-2972</v>
      </c>
      <c r="AT124" s="104">
        <v>-3425</v>
      </c>
      <c r="AU124" s="104">
        <v>-2661</v>
      </c>
      <c r="AV124" s="104">
        <v>-4759</v>
      </c>
      <c r="AW124" s="104">
        <v>6027</v>
      </c>
      <c r="AX124" s="104">
        <v>349</v>
      </c>
      <c r="AY124" s="104">
        <v>-2431</v>
      </c>
      <c r="AZ124" s="104">
        <v>-142</v>
      </c>
      <c r="BA124" s="104">
        <v>-3537</v>
      </c>
      <c r="BB124" s="104">
        <v>-3048</v>
      </c>
      <c r="BC124" s="104">
        <v>-2568</v>
      </c>
      <c r="BD124" s="100">
        <f t="shared" si="1"/>
        <v>-734</v>
      </c>
      <c r="BE124" s="104">
        <v>324</v>
      </c>
      <c r="BF124" s="104">
        <v>-1947</v>
      </c>
      <c r="BG124" s="104">
        <v>-3302</v>
      </c>
      <c r="BH124" s="104">
        <v>-1253</v>
      </c>
      <c r="BI124" s="104">
        <v>-701</v>
      </c>
      <c r="BJ124" s="104">
        <v>-741</v>
      </c>
      <c r="BK124" s="100">
        <v>-768</v>
      </c>
      <c r="BL124" s="100">
        <v>-750</v>
      </c>
      <c r="BM124" s="100">
        <v>-716</v>
      </c>
    </row>
    <row r="125" spans="1:65" ht="13.5" customHeight="1" thickBot="1">
      <c r="A125" s="111" t="s">
        <v>124</v>
      </c>
      <c r="B125" s="105">
        <v>6889</v>
      </c>
      <c r="C125" s="105">
        <v>7740</v>
      </c>
      <c r="D125" s="105">
        <v>8199</v>
      </c>
      <c r="E125" s="105">
        <v>8591</v>
      </c>
      <c r="F125" s="105">
        <v>9386</v>
      </c>
      <c r="G125" s="105">
        <v>10268</v>
      </c>
      <c r="H125" s="105">
        <v>11090</v>
      </c>
      <c r="I125" s="105">
        <v>12699</v>
      </c>
      <c r="J125" s="105">
        <v>14380</v>
      </c>
      <c r="K125" s="105">
        <v>14841</v>
      </c>
      <c r="L125" s="105">
        <v>15478</v>
      </c>
      <c r="M125" s="105">
        <v>17349</v>
      </c>
      <c r="N125" s="105">
        <v>21449</v>
      </c>
      <c r="O125" s="105">
        <v>23244</v>
      </c>
      <c r="P125" s="105">
        <v>26727</v>
      </c>
      <c r="Q125" s="105">
        <v>6949</v>
      </c>
      <c r="R125" s="105">
        <v>29901</v>
      </c>
      <c r="S125" s="105">
        <v>35458</v>
      </c>
      <c r="T125" s="105">
        <v>42633</v>
      </c>
      <c r="U125" s="105">
        <v>52533</v>
      </c>
      <c r="V125" s="105">
        <v>68766</v>
      </c>
      <c r="W125" s="105">
        <v>85032</v>
      </c>
      <c r="X125" s="105">
        <v>89808</v>
      </c>
      <c r="Y125" s="105">
        <v>111102</v>
      </c>
      <c r="Z125" s="105">
        <v>129478</v>
      </c>
      <c r="AA125" s="105">
        <v>136017</v>
      </c>
      <c r="AB125" s="105">
        <v>138611</v>
      </c>
      <c r="AC125" s="105">
        <v>151803</v>
      </c>
      <c r="AD125" s="105">
        <v>168981</v>
      </c>
      <c r="AE125" s="105">
        <v>184347</v>
      </c>
      <c r="AF125" s="105">
        <v>194448</v>
      </c>
      <c r="AG125" s="105">
        <v>199344</v>
      </c>
      <c r="AH125" s="105">
        <v>198713</v>
      </c>
      <c r="AI125" s="105">
        <v>202932</v>
      </c>
      <c r="AJ125" s="105">
        <v>232134</v>
      </c>
      <c r="AK125" s="105">
        <v>241053</v>
      </c>
      <c r="AL125" s="105">
        <v>243984</v>
      </c>
      <c r="AM125" s="105">
        <v>241118</v>
      </c>
      <c r="AN125" s="105">
        <v>229755</v>
      </c>
      <c r="AO125" s="105">
        <v>222949</v>
      </c>
      <c r="AP125" s="105">
        <v>206167</v>
      </c>
      <c r="AQ125" s="105">
        <v>170949</v>
      </c>
      <c r="AR125" s="105">
        <v>153073</v>
      </c>
      <c r="AS125" s="105">
        <v>160245</v>
      </c>
      <c r="AT125" s="105">
        <v>183986</v>
      </c>
      <c r="AU125" s="105">
        <v>226603</v>
      </c>
      <c r="AV125" s="105">
        <v>237109</v>
      </c>
      <c r="AW125" s="105">
        <v>252757</v>
      </c>
      <c r="AX125" s="105">
        <v>186902</v>
      </c>
      <c r="AY125" s="105">
        <v>196194</v>
      </c>
      <c r="AZ125" s="105">
        <v>229962</v>
      </c>
      <c r="BA125" s="105">
        <v>220408</v>
      </c>
      <c r="BB125" s="105">
        <v>220885</v>
      </c>
      <c r="BC125" s="105">
        <v>228956</v>
      </c>
      <c r="BD125" s="100">
        <f t="shared" si="1"/>
        <v>33595</v>
      </c>
      <c r="BE125" s="105">
        <v>223181</v>
      </c>
      <c r="BF125" s="105">
        <v>240033</v>
      </c>
      <c r="BG125" s="105">
        <v>262551</v>
      </c>
      <c r="BH125" s="105">
        <v>310313</v>
      </c>
      <c r="BI125" s="105">
        <v>363375</v>
      </c>
      <c r="BJ125" s="105">
        <v>446577</v>
      </c>
      <c r="BK125" s="103">
        <v>510352</v>
      </c>
      <c r="BL125" s="103">
        <v>567691</v>
      </c>
      <c r="BM125" s="103">
        <v>618526</v>
      </c>
    </row>
    <row r="126" spans="1:65" ht="13.5" customHeight="1">
      <c r="A126" s="112" t="s">
        <v>5</v>
      </c>
      <c r="B126" s="106">
        <v>7498</v>
      </c>
      <c r="C126" s="106">
        <v>8322</v>
      </c>
      <c r="D126" s="106">
        <v>8805</v>
      </c>
      <c r="E126" s="106">
        <v>9239</v>
      </c>
      <c r="F126" s="106">
        <v>10028</v>
      </c>
      <c r="G126" s="106">
        <v>11060</v>
      </c>
      <c r="H126" s="106">
        <v>12069</v>
      </c>
      <c r="I126" s="106">
        <v>13848</v>
      </c>
      <c r="J126" s="106">
        <v>15948</v>
      </c>
      <c r="K126" s="106">
        <v>16783</v>
      </c>
      <c r="L126" s="106">
        <v>17584</v>
      </c>
      <c r="M126" s="106">
        <v>19629</v>
      </c>
      <c r="N126" s="106">
        <v>23969</v>
      </c>
      <c r="O126" s="106">
        <v>26047</v>
      </c>
      <c r="P126" s="106">
        <v>29539</v>
      </c>
      <c r="Q126" s="106">
        <v>7042</v>
      </c>
      <c r="R126" s="106">
        <v>32551</v>
      </c>
      <c r="S126" s="106">
        <v>37860</v>
      </c>
      <c r="T126" s="106">
        <v>44857</v>
      </c>
      <c r="U126" s="106">
        <v>54872</v>
      </c>
      <c r="V126" s="106">
        <v>71054</v>
      </c>
      <c r="W126" s="106">
        <v>87102</v>
      </c>
      <c r="X126" s="106">
        <v>91653</v>
      </c>
      <c r="Y126" s="106">
        <v>114411</v>
      </c>
      <c r="Z126" s="106">
        <v>133595</v>
      </c>
      <c r="AA126" s="106">
        <v>140346</v>
      </c>
      <c r="AB126" s="106">
        <v>143901</v>
      </c>
      <c r="AC126" s="106">
        <v>159219</v>
      </c>
      <c r="AD126" s="106">
        <v>180376</v>
      </c>
      <c r="AE126" s="106">
        <v>200338</v>
      </c>
      <c r="AF126" s="106">
        <v>214670</v>
      </c>
      <c r="AG126" s="106">
        <v>222981</v>
      </c>
      <c r="AH126" s="106">
        <v>225501</v>
      </c>
      <c r="AI126" s="106">
        <v>232135</v>
      </c>
      <c r="AJ126" s="106">
        <v>265439</v>
      </c>
      <c r="AK126" s="106">
        <v>277560</v>
      </c>
      <c r="AL126" s="106">
        <v>285198</v>
      </c>
      <c r="AM126" s="106">
        <v>287748</v>
      </c>
      <c r="AN126" s="106">
        <v>281826</v>
      </c>
      <c r="AO126" s="106">
        <v>282745</v>
      </c>
      <c r="AP126" s="106">
        <v>274978</v>
      </c>
      <c r="AQ126" s="106">
        <v>247769</v>
      </c>
      <c r="AR126" s="106">
        <v>236618</v>
      </c>
      <c r="AS126" s="106">
        <v>246473</v>
      </c>
      <c r="AT126" s="106">
        <v>275822</v>
      </c>
      <c r="AU126" s="106">
        <v>324325</v>
      </c>
      <c r="AV126" s="106">
        <v>343112</v>
      </c>
      <c r="AW126" s="106">
        <v>366475</v>
      </c>
      <c r="AX126" s="106">
        <v>304856</v>
      </c>
      <c r="AY126" s="106">
        <v>314696</v>
      </c>
      <c r="AZ126" s="106">
        <v>345943</v>
      </c>
      <c r="BA126" s="106">
        <v>332801</v>
      </c>
      <c r="BB126" s="106">
        <v>326535</v>
      </c>
      <c r="BC126" s="106">
        <v>329222</v>
      </c>
      <c r="BD126" s="100">
        <f t="shared" si="1"/>
        <v>19841</v>
      </c>
      <c r="BE126" s="106">
        <v>319149</v>
      </c>
      <c r="BF126" s="106">
        <v>330608</v>
      </c>
      <c r="BG126" s="106">
        <v>349063</v>
      </c>
      <c r="BH126" s="106">
        <v>394026</v>
      </c>
      <c r="BI126" s="106">
        <v>445109</v>
      </c>
      <c r="BJ126" s="106">
        <v>526200</v>
      </c>
      <c r="BK126" s="106">
        <v>587911</v>
      </c>
      <c r="BL126" s="106">
        <v>641748</v>
      </c>
      <c r="BM126" s="106">
        <v>690327</v>
      </c>
    </row>
    <row r="127" spans="1:65" ht="13.5" customHeight="1">
      <c r="A127" s="112" t="s">
        <v>6</v>
      </c>
      <c r="B127" s="100">
        <v>-609</v>
      </c>
      <c r="C127" s="100">
        <v>-582</v>
      </c>
      <c r="D127" s="100">
        <v>-607</v>
      </c>
      <c r="E127" s="100">
        <v>-648</v>
      </c>
      <c r="F127" s="100">
        <v>-642</v>
      </c>
      <c r="G127" s="100">
        <v>-792</v>
      </c>
      <c r="H127" s="100">
        <v>-979</v>
      </c>
      <c r="I127" s="100">
        <v>-1149</v>
      </c>
      <c r="J127" s="100">
        <v>-1568</v>
      </c>
      <c r="K127" s="100">
        <v>-1942</v>
      </c>
      <c r="L127" s="100">
        <v>-2106</v>
      </c>
      <c r="M127" s="100">
        <v>-2280</v>
      </c>
      <c r="N127" s="100">
        <v>-2520</v>
      </c>
      <c r="O127" s="100">
        <v>-2803</v>
      </c>
      <c r="P127" s="100">
        <v>-2812</v>
      </c>
      <c r="Q127" s="100">
        <v>-93</v>
      </c>
      <c r="R127" s="100">
        <v>-2650</v>
      </c>
      <c r="S127" s="100">
        <v>-2403</v>
      </c>
      <c r="T127" s="100">
        <v>-2224</v>
      </c>
      <c r="U127" s="100">
        <v>-2339</v>
      </c>
      <c r="V127" s="100">
        <v>-2288</v>
      </c>
      <c r="W127" s="100">
        <v>-2071</v>
      </c>
      <c r="X127" s="100">
        <v>-1845</v>
      </c>
      <c r="Y127" s="100">
        <v>-3310</v>
      </c>
      <c r="Z127" s="100">
        <v>-4118</v>
      </c>
      <c r="AA127" s="100">
        <v>-4329</v>
      </c>
      <c r="AB127" s="100">
        <v>-5290</v>
      </c>
      <c r="AC127" s="100">
        <v>-7416</v>
      </c>
      <c r="AD127" s="100">
        <v>-11395</v>
      </c>
      <c r="AE127" s="100">
        <v>-15991</v>
      </c>
      <c r="AF127" s="100">
        <v>-20222</v>
      </c>
      <c r="AG127" s="100">
        <v>-23637</v>
      </c>
      <c r="AH127" s="100">
        <v>-26788</v>
      </c>
      <c r="AI127" s="100">
        <v>-29203</v>
      </c>
      <c r="AJ127" s="100">
        <v>-33305</v>
      </c>
      <c r="AK127" s="100">
        <v>-36507</v>
      </c>
      <c r="AL127" s="100">
        <v>-41214</v>
      </c>
      <c r="AM127" s="100">
        <v>-46630</v>
      </c>
      <c r="AN127" s="100">
        <v>-52071</v>
      </c>
      <c r="AO127" s="100">
        <v>-59796</v>
      </c>
      <c r="AP127" s="100">
        <v>-68811</v>
      </c>
      <c r="AQ127" s="100">
        <v>-76820</v>
      </c>
      <c r="AR127" s="100">
        <v>-83545</v>
      </c>
      <c r="AS127" s="100">
        <v>-86228</v>
      </c>
      <c r="AT127" s="100">
        <v>-91836</v>
      </c>
      <c r="AU127" s="100">
        <v>-97722</v>
      </c>
      <c r="AV127" s="100">
        <v>-106003</v>
      </c>
      <c r="AW127" s="100">
        <v>-113718</v>
      </c>
      <c r="AX127" s="100">
        <v>-117954</v>
      </c>
      <c r="AY127" s="100">
        <v>-118502</v>
      </c>
      <c r="AZ127" s="100">
        <v>-115981</v>
      </c>
      <c r="BA127" s="100">
        <v>-112393</v>
      </c>
      <c r="BB127" s="100">
        <v>-105650</v>
      </c>
      <c r="BC127" s="100">
        <v>-100266</v>
      </c>
      <c r="BD127" s="100">
        <f t="shared" si="1"/>
        <v>13754</v>
      </c>
      <c r="BE127" s="100">
        <v>-95968</v>
      </c>
      <c r="BF127" s="100">
        <v>-90575</v>
      </c>
      <c r="BG127" s="100">
        <v>-86512</v>
      </c>
      <c r="BH127" s="100">
        <v>-83713</v>
      </c>
      <c r="BI127" s="100">
        <v>-81734</v>
      </c>
      <c r="BJ127" s="100">
        <v>-79623</v>
      </c>
      <c r="BK127" s="100">
        <v>-77559</v>
      </c>
      <c r="BL127" s="100">
        <v>-74057</v>
      </c>
      <c r="BM127" s="100">
        <v>-71801</v>
      </c>
    </row>
    <row r="128" spans="1:65" ht="13.5" customHeight="1">
      <c r="A128" s="118" t="s">
        <v>125</v>
      </c>
      <c r="B128" s="119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0">
        <f t="shared" si="1"/>
        <v>0</v>
      </c>
      <c r="BE128" s="102"/>
      <c r="BF128" s="102"/>
      <c r="BG128" s="102"/>
      <c r="BH128" s="102"/>
      <c r="BI128" s="102"/>
      <c r="BJ128" s="102"/>
      <c r="BL128" s="108"/>
      <c r="BM128" s="108"/>
    </row>
    <row r="129" spans="1:65" ht="13.5" customHeight="1">
      <c r="A129" s="111" t="s">
        <v>307</v>
      </c>
      <c r="B129" s="104" t="s">
        <v>306</v>
      </c>
      <c r="C129" s="104" t="s">
        <v>306</v>
      </c>
      <c r="D129" s="104" t="s">
        <v>306</v>
      </c>
      <c r="E129" s="104" t="s">
        <v>306</v>
      </c>
      <c r="F129" s="104" t="s">
        <v>306</v>
      </c>
      <c r="G129" s="104" t="s">
        <v>306</v>
      </c>
      <c r="H129" s="104" t="s">
        <v>306</v>
      </c>
      <c r="I129" s="104" t="s">
        <v>306</v>
      </c>
      <c r="J129" s="104" t="s">
        <v>306</v>
      </c>
      <c r="K129" s="104" t="s">
        <v>306</v>
      </c>
      <c r="L129" s="104" t="s">
        <v>306</v>
      </c>
      <c r="M129" s="104" t="s">
        <v>306</v>
      </c>
      <c r="N129" s="104" t="s">
        <v>306</v>
      </c>
      <c r="O129" s="104" t="s">
        <v>306</v>
      </c>
      <c r="P129" s="104" t="s">
        <v>306</v>
      </c>
      <c r="Q129" s="104" t="s">
        <v>306</v>
      </c>
      <c r="R129" s="104" t="s">
        <v>306</v>
      </c>
      <c r="S129" s="104" t="s">
        <v>306</v>
      </c>
      <c r="T129" s="104" t="s">
        <v>306</v>
      </c>
      <c r="U129" s="104" t="s">
        <v>306</v>
      </c>
      <c r="V129" s="104" t="s">
        <v>306</v>
      </c>
      <c r="W129" s="104" t="s">
        <v>306</v>
      </c>
      <c r="X129" s="104" t="s">
        <v>306</v>
      </c>
      <c r="Y129" s="104" t="s">
        <v>306</v>
      </c>
      <c r="Z129" s="104" t="s">
        <v>306</v>
      </c>
      <c r="AA129" s="104" t="s">
        <v>306</v>
      </c>
      <c r="AB129" s="104" t="s">
        <v>306</v>
      </c>
      <c r="AC129" s="104" t="s">
        <v>306</v>
      </c>
      <c r="AD129" s="104" t="s">
        <v>306</v>
      </c>
      <c r="AE129" s="104" t="s">
        <v>306</v>
      </c>
      <c r="AF129" s="104" t="s">
        <v>306</v>
      </c>
      <c r="AG129" s="104" t="s">
        <v>306</v>
      </c>
      <c r="AH129" s="104" t="s">
        <v>306</v>
      </c>
      <c r="AI129" s="104" t="s">
        <v>306</v>
      </c>
      <c r="AJ129" s="104" t="s">
        <v>306</v>
      </c>
      <c r="AK129" s="104" t="s">
        <v>306</v>
      </c>
      <c r="AL129" s="104" t="s">
        <v>306</v>
      </c>
      <c r="AM129" s="104" t="s">
        <v>306</v>
      </c>
      <c r="AN129" s="104" t="s">
        <v>306</v>
      </c>
      <c r="AO129" s="104" t="s">
        <v>306</v>
      </c>
      <c r="AP129" s="104" t="s">
        <v>306</v>
      </c>
      <c r="AQ129" s="104" t="s">
        <v>306</v>
      </c>
      <c r="AR129" s="104" t="s">
        <v>306</v>
      </c>
      <c r="AS129" s="104" t="s">
        <v>306</v>
      </c>
      <c r="AT129" s="104" t="s">
        <v>306</v>
      </c>
      <c r="AU129" s="104" t="s">
        <v>306</v>
      </c>
      <c r="AV129" s="104" t="s">
        <v>306</v>
      </c>
      <c r="AW129" s="104" t="s">
        <v>306</v>
      </c>
      <c r="AX129" s="104" t="s">
        <v>306</v>
      </c>
      <c r="AY129" s="104" t="s">
        <v>306</v>
      </c>
      <c r="AZ129" s="104" t="s">
        <v>306</v>
      </c>
      <c r="BA129" s="104" t="s">
        <v>306</v>
      </c>
      <c r="BB129" s="104" t="s">
        <v>306</v>
      </c>
      <c r="BC129" s="104" t="s">
        <v>306</v>
      </c>
      <c r="BD129" s="100" t="e">
        <f t="shared" si="1"/>
        <v>#VALUE!</v>
      </c>
      <c r="BE129" s="104" t="s">
        <v>306</v>
      </c>
      <c r="BF129" s="104" t="s">
        <v>306</v>
      </c>
      <c r="BG129" s="104" t="s">
        <v>306</v>
      </c>
      <c r="BH129" s="104" t="s">
        <v>3</v>
      </c>
      <c r="BI129" s="104">
        <v>-4084</v>
      </c>
      <c r="BJ129" s="104">
        <v>-3307</v>
      </c>
      <c r="BK129" s="100">
        <v>-3519</v>
      </c>
      <c r="BL129" s="100">
        <v>-4033</v>
      </c>
      <c r="BM129" s="100">
        <v>-3834</v>
      </c>
    </row>
    <row r="130" spans="1:65" ht="13.5" customHeight="1">
      <c r="A130" s="111" t="s">
        <v>308</v>
      </c>
      <c r="B130" s="104" t="s">
        <v>306</v>
      </c>
      <c r="C130" s="104" t="s">
        <v>306</v>
      </c>
      <c r="D130" s="104" t="s">
        <v>306</v>
      </c>
      <c r="E130" s="104" t="s">
        <v>306</v>
      </c>
      <c r="F130" s="104" t="s">
        <v>306</v>
      </c>
      <c r="G130" s="104" t="s">
        <v>306</v>
      </c>
      <c r="H130" s="104" t="s">
        <v>306</v>
      </c>
      <c r="I130" s="104" t="s">
        <v>306</v>
      </c>
      <c r="J130" s="104" t="s">
        <v>306</v>
      </c>
      <c r="K130" s="104" t="s">
        <v>306</v>
      </c>
      <c r="L130" s="104" t="s">
        <v>306</v>
      </c>
      <c r="M130" s="104" t="s">
        <v>306</v>
      </c>
      <c r="N130" s="104" t="s">
        <v>306</v>
      </c>
      <c r="O130" s="104" t="s">
        <v>306</v>
      </c>
      <c r="P130" s="104" t="s">
        <v>306</v>
      </c>
      <c r="Q130" s="104" t="s">
        <v>306</v>
      </c>
      <c r="R130" s="104" t="s">
        <v>306</v>
      </c>
      <c r="S130" s="104" t="s">
        <v>306</v>
      </c>
      <c r="T130" s="104" t="s">
        <v>306</v>
      </c>
      <c r="U130" s="104" t="s">
        <v>306</v>
      </c>
      <c r="V130" s="104" t="s">
        <v>306</v>
      </c>
      <c r="W130" s="104" t="s">
        <v>306</v>
      </c>
      <c r="X130" s="104" t="s">
        <v>306</v>
      </c>
      <c r="Y130" s="104" t="s">
        <v>306</v>
      </c>
      <c r="Z130" s="104" t="s">
        <v>306</v>
      </c>
      <c r="AA130" s="104" t="s">
        <v>306</v>
      </c>
      <c r="AB130" s="104" t="s">
        <v>306</v>
      </c>
      <c r="AC130" s="104" t="s">
        <v>306</v>
      </c>
      <c r="AD130" s="104" t="s">
        <v>306</v>
      </c>
      <c r="AE130" s="104" t="s">
        <v>306</v>
      </c>
      <c r="AF130" s="104" t="s">
        <v>306</v>
      </c>
      <c r="AG130" s="104" t="s">
        <v>306</v>
      </c>
      <c r="AH130" s="104" t="s">
        <v>306</v>
      </c>
      <c r="AI130" s="104" t="s">
        <v>306</v>
      </c>
      <c r="AJ130" s="104" t="s">
        <v>306</v>
      </c>
      <c r="AK130" s="104" t="s">
        <v>306</v>
      </c>
      <c r="AL130" s="104" t="s">
        <v>306</v>
      </c>
      <c r="AM130" s="104" t="s">
        <v>306</v>
      </c>
      <c r="AN130" s="104" t="s">
        <v>306</v>
      </c>
      <c r="AO130" s="104" t="s">
        <v>306</v>
      </c>
      <c r="AP130" s="104" t="s">
        <v>306</v>
      </c>
      <c r="AQ130" s="104" t="s">
        <v>306</v>
      </c>
      <c r="AR130" s="104" t="s">
        <v>306</v>
      </c>
      <c r="AS130" s="104" t="s">
        <v>306</v>
      </c>
      <c r="AT130" s="104" t="s">
        <v>306</v>
      </c>
      <c r="AU130" s="104" t="s">
        <v>306</v>
      </c>
      <c r="AV130" s="104" t="s">
        <v>306</v>
      </c>
      <c r="AW130" s="104" t="s">
        <v>306</v>
      </c>
      <c r="AX130" s="104" t="s">
        <v>306</v>
      </c>
      <c r="AY130" s="104" t="s">
        <v>306</v>
      </c>
      <c r="AZ130" s="104" t="s">
        <v>306</v>
      </c>
      <c r="BA130" s="104" t="s">
        <v>306</v>
      </c>
      <c r="BB130" s="104" t="s">
        <v>306</v>
      </c>
      <c r="BC130" s="104" t="s">
        <v>306</v>
      </c>
      <c r="BD130" s="100" t="e">
        <f t="shared" si="1"/>
        <v>#VALUE!</v>
      </c>
      <c r="BE130" s="104" t="s">
        <v>306</v>
      </c>
      <c r="BF130" s="104" t="s">
        <v>306</v>
      </c>
      <c r="BG130" s="104" t="s">
        <v>306</v>
      </c>
      <c r="BH130" s="104" t="s">
        <v>3</v>
      </c>
      <c r="BI130" s="104">
        <v>1326</v>
      </c>
      <c r="BJ130" s="104">
        <v>6073</v>
      </c>
      <c r="BK130" s="100">
        <v>13326</v>
      </c>
      <c r="BL130" s="100">
        <v>22153</v>
      </c>
      <c r="BM130" s="100">
        <v>28877</v>
      </c>
    </row>
    <row r="131" spans="1:65" ht="13.5" customHeight="1">
      <c r="A131" s="111" t="s">
        <v>126</v>
      </c>
      <c r="B131" s="104" t="s">
        <v>306</v>
      </c>
      <c r="C131" s="104" t="s">
        <v>306</v>
      </c>
      <c r="D131" s="104" t="s">
        <v>306</v>
      </c>
      <c r="E131" s="104" t="s">
        <v>306</v>
      </c>
      <c r="F131" s="104" t="s">
        <v>306</v>
      </c>
      <c r="G131" s="104" t="s">
        <v>306</v>
      </c>
      <c r="H131" s="104" t="s">
        <v>306</v>
      </c>
      <c r="I131" s="104" t="s">
        <v>306</v>
      </c>
      <c r="J131" s="104" t="s">
        <v>306</v>
      </c>
      <c r="K131" s="104" t="s">
        <v>306</v>
      </c>
      <c r="L131" s="104" t="s">
        <v>306</v>
      </c>
      <c r="M131" s="104" t="s">
        <v>306</v>
      </c>
      <c r="N131" s="104" t="s">
        <v>306</v>
      </c>
      <c r="O131" s="104" t="s">
        <v>306</v>
      </c>
      <c r="P131" s="104" t="s">
        <v>306</v>
      </c>
      <c r="Q131" s="104" t="s">
        <v>306</v>
      </c>
      <c r="R131" s="104" t="s">
        <v>306</v>
      </c>
      <c r="S131" s="104" t="s">
        <v>306</v>
      </c>
      <c r="T131" s="104" t="s">
        <v>306</v>
      </c>
      <c r="U131" s="104" t="s">
        <v>306</v>
      </c>
      <c r="V131" s="104" t="s">
        <v>306</v>
      </c>
      <c r="W131" s="104" t="s">
        <v>306</v>
      </c>
      <c r="X131" s="104" t="s">
        <v>306</v>
      </c>
      <c r="Y131" s="104" t="s">
        <v>306</v>
      </c>
      <c r="Z131" s="104" t="s">
        <v>306</v>
      </c>
      <c r="AA131" s="104" t="s">
        <v>306</v>
      </c>
      <c r="AB131" s="104" t="s">
        <v>306</v>
      </c>
      <c r="AC131" s="104" t="s">
        <v>306</v>
      </c>
      <c r="AD131" s="104" t="s">
        <v>306</v>
      </c>
      <c r="AE131" s="104" t="s">
        <v>306</v>
      </c>
      <c r="AF131" s="104" t="s">
        <v>306</v>
      </c>
      <c r="AG131" s="104" t="s">
        <v>306</v>
      </c>
      <c r="AH131" s="104" t="s">
        <v>306</v>
      </c>
      <c r="AI131" s="104" t="s">
        <v>306</v>
      </c>
      <c r="AJ131" s="104" t="s">
        <v>306</v>
      </c>
      <c r="AK131" s="104" t="s">
        <v>306</v>
      </c>
      <c r="AL131" s="104" t="s">
        <v>306</v>
      </c>
      <c r="AM131" s="104" t="s">
        <v>306</v>
      </c>
      <c r="AN131" s="104" t="s">
        <v>306</v>
      </c>
      <c r="AO131" s="104" t="s">
        <v>306</v>
      </c>
      <c r="AP131" s="104" t="s">
        <v>306</v>
      </c>
      <c r="AQ131" s="104" t="s">
        <v>306</v>
      </c>
      <c r="AR131" s="104" t="s">
        <v>306</v>
      </c>
      <c r="AS131" s="104" t="s">
        <v>306</v>
      </c>
      <c r="AT131" s="104" t="s">
        <v>306</v>
      </c>
      <c r="AU131" s="104" t="s">
        <v>306</v>
      </c>
      <c r="AV131" s="104" t="s">
        <v>306</v>
      </c>
      <c r="AW131" s="104" t="s">
        <v>306</v>
      </c>
      <c r="AX131" s="104" t="s">
        <v>306</v>
      </c>
      <c r="AY131" s="104" t="s">
        <v>306</v>
      </c>
      <c r="AZ131" s="104" t="s">
        <v>306</v>
      </c>
      <c r="BA131" s="104" t="s">
        <v>306</v>
      </c>
      <c r="BB131" s="104" t="s">
        <v>306</v>
      </c>
      <c r="BC131" s="104" t="s">
        <v>306</v>
      </c>
      <c r="BD131" s="100" t="e">
        <f t="shared" si="1"/>
        <v>#VALUE!</v>
      </c>
      <c r="BE131" s="104" t="s">
        <v>306</v>
      </c>
      <c r="BF131" s="104" t="s">
        <v>306</v>
      </c>
      <c r="BG131" s="104" t="s">
        <v>306</v>
      </c>
      <c r="BH131" s="104" t="s">
        <v>3</v>
      </c>
      <c r="BI131" s="104">
        <v>-725</v>
      </c>
      <c r="BJ131" s="104">
        <v>-32208</v>
      </c>
      <c r="BK131" s="100">
        <v>-46212</v>
      </c>
      <c r="BL131" s="100">
        <v>-59282</v>
      </c>
      <c r="BM131" s="100">
        <v>-67700</v>
      </c>
    </row>
    <row r="132" spans="1:65" ht="13.5" customHeight="1">
      <c r="A132" s="111" t="s">
        <v>309</v>
      </c>
      <c r="B132" s="104" t="s">
        <v>306</v>
      </c>
      <c r="C132" s="104" t="s">
        <v>306</v>
      </c>
      <c r="D132" s="104" t="s">
        <v>306</v>
      </c>
      <c r="E132" s="104" t="s">
        <v>306</v>
      </c>
      <c r="F132" s="104" t="s">
        <v>306</v>
      </c>
      <c r="G132" s="104" t="s">
        <v>306</v>
      </c>
      <c r="H132" s="104" t="s">
        <v>306</v>
      </c>
      <c r="I132" s="104" t="s">
        <v>306</v>
      </c>
      <c r="J132" s="104" t="s">
        <v>306</v>
      </c>
      <c r="K132" s="104" t="s">
        <v>306</v>
      </c>
      <c r="L132" s="104" t="s">
        <v>306</v>
      </c>
      <c r="M132" s="104" t="s">
        <v>306</v>
      </c>
      <c r="N132" s="104" t="s">
        <v>306</v>
      </c>
      <c r="O132" s="104" t="s">
        <v>306</v>
      </c>
      <c r="P132" s="104" t="s">
        <v>306</v>
      </c>
      <c r="Q132" s="104" t="s">
        <v>306</v>
      </c>
      <c r="R132" s="104" t="s">
        <v>306</v>
      </c>
      <c r="S132" s="104" t="s">
        <v>306</v>
      </c>
      <c r="T132" s="104" t="s">
        <v>306</v>
      </c>
      <c r="U132" s="104" t="s">
        <v>306</v>
      </c>
      <c r="V132" s="104" t="s">
        <v>306</v>
      </c>
      <c r="W132" s="104" t="s">
        <v>306</v>
      </c>
      <c r="X132" s="104" t="s">
        <v>306</v>
      </c>
      <c r="Y132" s="104" t="s">
        <v>306</v>
      </c>
      <c r="Z132" s="104" t="s">
        <v>306</v>
      </c>
      <c r="AA132" s="104" t="s">
        <v>306</v>
      </c>
      <c r="AB132" s="104" t="s">
        <v>306</v>
      </c>
      <c r="AC132" s="104" t="s">
        <v>306</v>
      </c>
      <c r="AD132" s="104" t="s">
        <v>306</v>
      </c>
      <c r="AE132" s="104" t="s">
        <v>306</v>
      </c>
      <c r="AF132" s="104" t="s">
        <v>306</v>
      </c>
      <c r="AG132" s="104" t="s">
        <v>306</v>
      </c>
      <c r="AH132" s="104" t="s">
        <v>306</v>
      </c>
      <c r="AI132" s="104" t="s">
        <v>306</v>
      </c>
      <c r="AJ132" s="104" t="s">
        <v>306</v>
      </c>
      <c r="AK132" s="104" t="s">
        <v>306</v>
      </c>
      <c r="AL132" s="104" t="s">
        <v>306</v>
      </c>
      <c r="AM132" s="104" t="s">
        <v>306</v>
      </c>
      <c r="AN132" s="104" t="s">
        <v>306</v>
      </c>
      <c r="AO132" s="104" t="s">
        <v>306</v>
      </c>
      <c r="AP132" s="104" t="s">
        <v>306</v>
      </c>
      <c r="AQ132" s="104" t="s">
        <v>306</v>
      </c>
      <c r="AR132" s="104" t="s">
        <v>306</v>
      </c>
      <c r="AS132" s="104" t="s">
        <v>306</v>
      </c>
      <c r="AT132" s="104" t="s">
        <v>306</v>
      </c>
      <c r="AU132" s="104" t="s">
        <v>306</v>
      </c>
      <c r="AV132" s="104" t="s">
        <v>306</v>
      </c>
      <c r="AW132" s="104" t="s">
        <v>306</v>
      </c>
      <c r="AX132" s="104" t="s">
        <v>306</v>
      </c>
      <c r="AY132" s="104" t="s">
        <v>306</v>
      </c>
      <c r="AZ132" s="104" t="s">
        <v>306</v>
      </c>
      <c r="BA132" s="104" t="s">
        <v>306</v>
      </c>
      <c r="BB132" s="104" t="s">
        <v>306</v>
      </c>
      <c r="BC132" s="104" t="s">
        <v>306</v>
      </c>
      <c r="BD132" s="100" t="e">
        <f t="shared" si="1"/>
        <v>#VALUE!</v>
      </c>
      <c r="BE132" s="104" t="s">
        <v>306</v>
      </c>
      <c r="BF132" s="104" t="s">
        <v>306</v>
      </c>
      <c r="BG132" s="104" t="s">
        <v>306</v>
      </c>
      <c r="BH132" s="104">
        <v>-28003</v>
      </c>
      <c r="BI132" s="104">
        <v>-6677</v>
      </c>
      <c r="BJ132" s="104">
        <v>5467</v>
      </c>
      <c r="BK132" s="100">
        <v>5144</v>
      </c>
      <c r="BL132" s="100">
        <v>-194</v>
      </c>
      <c r="BM132" s="100">
        <v>-169</v>
      </c>
    </row>
    <row r="133" spans="1:65" ht="13.5" customHeight="1">
      <c r="A133" s="111" t="s">
        <v>310</v>
      </c>
      <c r="B133" s="104" t="s">
        <v>306</v>
      </c>
      <c r="C133" s="104" t="s">
        <v>306</v>
      </c>
      <c r="D133" s="104" t="s">
        <v>306</v>
      </c>
      <c r="E133" s="104" t="s">
        <v>306</v>
      </c>
      <c r="F133" s="104" t="s">
        <v>306</v>
      </c>
      <c r="G133" s="104" t="s">
        <v>306</v>
      </c>
      <c r="H133" s="104" t="s">
        <v>306</v>
      </c>
      <c r="I133" s="104" t="s">
        <v>306</v>
      </c>
      <c r="J133" s="104" t="s">
        <v>306</v>
      </c>
      <c r="K133" s="104" t="s">
        <v>306</v>
      </c>
      <c r="L133" s="104" t="s">
        <v>306</v>
      </c>
      <c r="M133" s="104" t="s">
        <v>306</v>
      </c>
      <c r="N133" s="104" t="s">
        <v>306</v>
      </c>
      <c r="O133" s="104" t="s">
        <v>306</v>
      </c>
      <c r="P133" s="104" t="s">
        <v>306</v>
      </c>
      <c r="Q133" s="104" t="s">
        <v>306</v>
      </c>
      <c r="R133" s="104" t="s">
        <v>306</v>
      </c>
      <c r="S133" s="104" t="s">
        <v>306</v>
      </c>
      <c r="T133" s="104" t="s">
        <v>306</v>
      </c>
      <c r="U133" s="104" t="s">
        <v>306</v>
      </c>
      <c r="V133" s="104" t="s">
        <v>306</v>
      </c>
      <c r="W133" s="104" t="s">
        <v>306</v>
      </c>
      <c r="X133" s="104" t="s">
        <v>306</v>
      </c>
      <c r="Y133" s="104" t="s">
        <v>306</v>
      </c>
      <c r="Z133" s="104" t="s">
        <v>306</v>
      </c>
      <c r="AA133" s="104" t="s">
        <v>306</v>
      </c>
      <c r="AB133" s="104" t="s">
        <v>306</v>
      </c>
      <c r="AC133" s="104" t="s">
        <v>306</v>
      </c>
      <c r="AD133" s="104" t="s">
        <v>306</v>
      </c>
      <c r="AE133" s="104" t="s">
        <v>306</v>
      </c>
      <c r="AF133" s="104" t="s">
        <v>306</v>
      </c>
      <c r="AG133" s="104" t="s">
        <v>306</v>
      </c>
      <c r="AH133" s="104" t="s">
        <v>306</v>
      </c>
      <c r="AI133" s="104" t="s">
        <v>306</v>
      </c>
      <c r="AJ133" s="104" t="s">
        <v>306</v>
      </c>
      <c r="AK133" s="104" t="s">
        <v>306</v>
      </c>
      <c r="AL133" s="104" t="s">
        <v>306</v>
      </c>
      <c r="AM133" s="104" t="s">
        <v>306</v>
      </c>
      <c r="AN133" s="104" t="s">
        <v>306</v>
      </c>
      <c r="AO133" s="104" t="s">
        <v>306</v>
      </c>
      <c r="AP133" s="104" t="s">
        <v>306</v>
      </c>
      <c r="AQ133" s="104" t="s">
        <v>306</v>
      </c>
      <c r="AR133" s="104" t="s">
        <v>306</v>
      </c>
      <c r="AS133" s="104" t="s">
        <v>306</v>
      </c>
      <c r="AT133" s="104" t="s">
        <v>306</v>
      </c>
      <c r="AU133" s="104" t="s">
        <v>306</v>
      </c>
      <c r="AV133" s="104" t="s">
        <v>306</v>
      </c>
      <c r="AW133" s="104" t="s">
        <v>306</v>
      </c>
      <c r="AX133" s="104" t="s">
        <v>306</v>
      </c>
      <c r="AY133" s="104" t="s">
        <v>306</v>
      </c>
      <c r="AZ133" s="104" t="s">
        <v>306</v>
      </c>
      <c r="BA133" s="104" t="s">
        <v>306</v>
      </c>
      <c r="BB133" s="104" t="s">
        <v>306</v>
      </c>
      <c r="BC133" s="104" t="s">
        <v>306</v>
      </c>
      <c r="BD133" s="100" t="e">
        <f t="shared" si="1"/>
        <v>#VALUE!</v>
      </c>
      <c r="BE133" s="104" t="s">
        <v>306</v>
      </c>
      <c r="BF133" s="104" t="s">
        <v>306</v>
      </c>
      <c r="BG133" s="104" t="s">
        <v>306</v>
      </c>
      <c r="BH133" s="104" t="s">
        <v>3</v>
      </c>
      <c r="BI133" s="104">
        <v>163</v>
      </c>
      <c r="BJ133" s="104">
        <v>163</v>
      </c>
      <c r="BK133" s="100" t="s">
        <v>3</v>
      </c>
      <c r="BL133" s="100" t="s">
        <v>3</v>
      </c>
      <c r="BM133" s="100" t="s">
        <v>3</v>
      </c>
    </row>
    <row r="134" spans="1:65" ht="13.5" customHeight="1">
      <c r="A134" s="111" t="s">
        <v>311</v>
      </c>
      <c r="B134" s="104" t="s">
        <v>306</v>
      </c>
      <c r="C134" s="104" t="s">
        <v>306</v>
      </c>
      <c r="D134" s="104" t="s">
        <v>306</v>
      </c>
      <c r="E134" s="104" t="s">
        <v>306</v>
      </c>
      <c r="F134" s="104" t="s">
        <v>306</v>
      </c>
      <c r="G134" s="104" t="s">
        <v>306</v>
      </c>
      <c r="H134" s="104" t="s">
        <v>306</v>
      </c>
      <c r="I134" s="104" t="s">
        <v>306</v>
      </c>
      <c r="J134" s="104" t="s">
        <v>306</v>
      </c>
      <c r="K134" s="104" t="s">
        <v>306</v>
      </c>
      <c r="L134" s="104" t="s">
        <v>306</v>
      </c>
      <c r="M134" s="104" t="s">
        <v>306</v>
      </c>
      <c r="N134" s="104" t="s">
        <v>306</v>
      </c>
      <c r="O134" s="104" t="s">
        <v>306</v>
      </c>
      <c r="P134" s="104" t="s">
        <v>306</v>
      </c>
      <c r="Q134" s="104" t="s">
        <v>306</v>
      </c>
      <c r="R134" s="104" t="s">
        <v>306</v>
      </c>
      <c r="S134" s="104" t="s">
        <v>306</v>
      </c>
      <c r="T134" s="104" t="s">
        <v>306</v>
      </c>
      <c r="U134" s="104" t="s">
        <v>306</v>
      </c>
      <c r="V134" s="104" t="s">
        <v>306</v>
      </c>
      <c r="W134" s="104" t="s">
        <v>306</v>
      </c>
      <c r="X134" s="104" t="s">
        <v>306</v>
      </c>
      <c r="Y134" s="104" t="s">
        <v>306</v>
      </c>
      <c r="Z134" s="104" t="s">
        <v>306</v>
      </c>
      <c r="AA134" s="104" t="s">
        <v>306</v>
      </c>
      <c r="AB134" s="104" t="s">
        <v>306</v>
      </c>
      <c r="AC134" s="104" t="s">
        <v>306</v>
      </c>
      <c r="AD134" s="104" t="s">
        <v>306</v>
      </c>
      <c r="AE134" s="104" t="s">
        <v>306</v>
      </c>
      <c r="AF134" s="104" t="s">
        <v>306</v>
      </c>
      <c r="AG134" s="104" t="s">
        <v>306</v>
      </c>
      <c r="AH134" s="104" t="s">
        <v>306</v>
      </c>
      <c r="AI134" s="104" t="s">
        <v>306</v>
      </c>
      <c r="AJ134" s="104" t="s">
        <v>306</v>
      </c>
      <c r="AK134" s="104" t="s">
        <v>306</v>
      </c>
      <c r="AL134" s="104" t="s">
        <v>306</v>
      </c>
      <c r="AM134" s="104" t="s">
        <v>306</v>
      </c>
      <c r="AN134" s="104" t="s">
        <v>306</v>
      </c>
      <c r="AO134" s="104" t="s">
        <v>306</v>
      </c>
      <c r="AP134" s="104" t="s">
        <v>306</v>
      </c>
      <c r="AQ134" s="104" t="s">
        <v>306</v>
      </c>
      <c r="AR134" s="104" t="s">
        <v>306</v>
      </c>
      <c r="AS134" s="104" t="s">
        <v>306</v>
      </c>
      <c r="AT134" s="104" t="s">
        <v>306</v>
      </c>
      <c r="AU134" s="104" t="s">
        <v>306</v>
      </c>
      <c r="AV134" s="104" t="s">
        <v>306</v>
      </c>
      <c r="AW134" s="104" t="s">
        <v>306</v>
      </c>
      <c r="AX134" s="104" t="s">
        <v>306</v>
      </c>
      <c r="AY134" s="104" t="s">
        <v>306</v>
      </c>
      <c r="AZ134" s="104" t="s">
        <v>306</v>
      </c>
      <c r="BA134" s="104" t="s">
        <v>306</v>
      </c>
      <c r="BB134" s="104" t="s">
        <v>306</v>
      </c>
      <c r="BC134" s="104" t="s">
        <v>306</v>
      </c>
      <c r="BD134" s="100" t="e">
        <f t="shared" si="1"/>
        <v>#VALUE!</v>
      </c>
      <c r="BE134" s="104" t="s">
        <v>306</v>
      </c>
      <c r="BF134" s="104" t="s">
        <v>306</v>
      </c>
      <c r="BG134" s="104" t="s">
        <v>306</v>
      </c>
      <c r="BH134" s="104" t="s">
        <v>3</v>
      </c>
      <c r="BI134" s="104">
        <v>100</v>
      </c>
      <c r="BJ134" s="104">
        <v>100</v>
      </c>
      <c r="BK134" s="100">
        <v>100</v>
      </c>
      <c r="BL134" s="100">
        <v>100</v>
      </c>
      <c r="BM134" s="100">
        <v>100</v>
      </c>
    </row>
    <row r="135" spans="1:65" ht="13.5" customHeight="1">
      <c r="A135" s="111" t="s">
        <v>312</v>
      </c>
      <c r="B135" s="104" t="s">
        <v>306</v>
      </c>
      <c r="C135" s="104" t="s">
        <v>306</v>
      </c>
      <c r="D135" s="104" t="s">
        <v>306</v>
      </c>
      <c r="E135" s="104" t="s">
        <v>306</v>
      </c>
      <c r="F135" s="104" t="s">
        <v>306</v>
      </c>
      <c r="G135" s="104" t="s">
        <v>306</v>
      </c>
      <c r="H135" s="104" t="s">
        <v>306</v>
      </c>
      <c r="I135" s="104" t="s">
        <v>306</v>
      </c>
      <c r="J135" s="104" t="s">
        <v>306</v>
      </c>
      <c r="K135" s="104" t="s">
        <v>306</v>
      </c>
      <c r="L135" s="104" t="s">
        <v>306</v>
      </c>
      <c r="M135" s="104" t="s">
        <v>306</v>
      </c>
      <c r="N135" s="104" t="s">
        <v>306</v>
      </c>
      <c r="O135" s="104" t="s">
        <v>306</v>
      </c>
      <c r="P135" s="104" t="s">
        <v>306</v>
      </c>
      <c r="Q135" s="104" t="s">
        <v>306</v>
      </c>
      <c r="R135" s="104" t="s">
        <v>306</v>
      </c>
      <c r="S135" s="104" t="s">
        <v>306</v>
      </c>
      <c r="T135" s="104" t="s">
        <v>306</v>
      </c>
      <c r="U135" s="104" t="s">
        <v>306</v>
      </c>
      <c r="V135" s="104" t="s">
        <v>306</v>
      </c>
      <c r="W135" s="104" t="s">
        <v>306</v>
      </c>
      <c r="X135" s="104" t="s">
        <v>306</v>
      </c>
      <c r="Y135" s="104" t="s">
        <v>306</v>
      </c>
      <c r="Z135" s="104" t="s">
        <v>306</v>
      </c>
      <c r="AA135" s="104" t="s">
        <v>306</v>
      </c>
      <c r="AB135" s="104" t="s">
        <v>306</v>
      </c>
      <c r="AC135" s="104" t="s">
        <v>306</v>
      </c>
      <c r="AD135" s="104" t="s">
        <v>306</v>
      </c>
      <c r="AE135" s="104" t="s">
        <v>306</v>
      </c>
      <c r="AF135" s="104" t="s">
        <v>306</v>
      </c>
      <c r="AG135" s="104" t="s">
        <v>306</v>
      </c>
      <c r="AH135" s="104" t="s">
        <v>306</v>
      </c>
      <c r="AI135" s="104" t="s">
        <v>306</v>
      </c>
      <c r="AJ135" s="104" t="s">
        <v>306</v>
      </c>
      <c r="AK135" s="104" t="s">
        <v>306</v>
      </c>
      <c r="AL135" s="104" t="s">
        <v>306</v>
      </c>
      <c r="AM135" s="104" t="s">
        <v>306</v>
      </c>
      <c r="AN135" s="104" t="s">
        <v>306</v>
      </c>
      <c r="AO135" s="104" t="s">
        <v>306</v>
      </c>
      <c r="AP135" s="104" t="s">
        <v>306</v>
      </c>
      <c r="AQ135" s="104" t="s">
        <v>306</v>
      </c>
      <c r="AR135" s="104" t="s">
        <v>306</v>
      </c>
      <c r="AS135" s="104" t="s">
        <v>306</v>
      </c>
      <c r="AT135" s="104" t="s">
        <v>306</v>
      </c>
      <c r="AU135" s="104" t="s">
        <v>306</v>
      </c>
      <c r="AV135" s="104" t="s">
        <v>306</v>
      </c>
      <c r="AW135" s="104" t="s">
        <v>306</v>
      </c>
      <c r="AX135" s="104" t="s">
        <v>306</v>
      </c>
      <c r="AY135" s="104" t="s">
        <v>306</v>
      </c>
      <c r="AZ135" s="104" t="s">
        <v>306</v>
      </c>
      <c r="BA135" s="104" t="s">
        <v>306</v>
      </c>
      <c r="BB135" s="104" t="s">
        <v>306</v>
      </c>
      <c r="BC135" s="104" t="s">
        <v>306</v>
      </c>
      <c r="BD135" s="100" t="e">
        <f t="shared" si="1"/>
        <v>#VALUE!</v>
      </c>
      <c r="BE135" s="104" t="s">
        <v>306</v>
      </c>
      <c r="BF135" s="104" t="s">
        <v>306</v>
      </c>
      <c r="BG135" s="104" t="s">
        <v>306</v>
      </c>
      <c r="BH135" s="104" t="s">
        <v>3</v>
      </c>
      <c r="BI135" s="104" t="s">
        <v>3</v>
      </c>
      <c r="BJ135" s="104">
        <v>-719</v>
      </c>
      <c r="BK135" s="100">
        <v>-1482</v>
      </c>
      <c r="BL135" s="100">
        <v>-2383</v>
      </c>
      <c r="BM135" s="100">
        <v>-4288</v>
      </c>
    </row>
    <row r="136" spans="1:65" ht="13.5" customHeight="1">
      <c r="A136" s="111" t="s">
        <v>127</v>
      </c>
      <c r="B136" s="104" t="s">
        <v>306</v>
      </c>
      <c r="C136" s="104" t="s">
        <v>306</v>
      </c>
      <c r="D136" s="104" t="s">
        <v>306</v>
      </c>
      <c r="E136" s="104" t="s">
        <v>306</v>
      </c>
      <c r="F136" s="104" t="s">
        <v>306</v>
      </c>
      <c r="G136" s="104" t="s">
        <v>306</v>
      </c>
      <c r="H136" s="104" t="s">
        <v>306</v>
      </c>
      <c r="I136" s="104" t="s">
        <v>306</v>
      </c>
      <c r="J136" s="104" t="s">
        <v>306</v>
      </c>
      <c r="K136" s="104" t="s">
        <v>306</v>
      </c>
      <c r="L136" s="104" t="s">
        <v>306</v>
      </c>
      <c r="M136" s="104" t="s">
        <v>306</v>
      </c>
      <c r="N136" s="104" t="s">
        <v>306</v>
      </c>
      <c r="O136" s="104" t="s">
        <v>306</v>
      </c>
      <c r="P136" s="104" t="s">
        <v>306</v>
      </c>
      <c r="Q136" s="104" t="s">
        <v>306</v>
      </c>
      <c r="R136" s="104" t="s">
        <v>306</v>
      </c>
      <c r="S136" s="104" t="s">
        <v>306</v>
      </c>
      <c r="T136" s="104" t="s">
        <v>306</v>
      </c>
      <c r="U136" s="104" t="s">
        <v>306</v>
      </c>
      <c r="V136" s="104" t="s">
        <v>306</v>
      </c>
      <c r="W136" s="104" t="s">
        <v>306</v>
      </c>
      <c r="X136" s="104" t="s">
        <v>306</v>
      </c>
      <c r="Y136" s="104" t="s">
        <v>306</v>
      </c>
      <c r="Z136" s="104" t="s">
        <v>306</v>
      </c>
      <c r="AA136" s="104" t="s">
        <v>306</v>
      </c>
      <c r="AB136" s="104" t="s">
        <v>306</v>
      </c>
      <c r="AC136" s="104" t="s">
        <v>306</v>
      </c>
      <c r="AD136" s="104" t="s">
        <v>306</v>
      </c>
      <c r="AE136" s="104" t="s">
        <v>306</v>
      </c>
      <c r="AF136" s="104" t="s">
        <v>306</v>
      </c>
      <c r="AG136" s="104" t="s">
        <v>306</v>
      </c>
      <c r="AH136" s="104" t="s">
        <v>306</v>
      </c>
      <c r="AI136" s="104" t="s">
        <v>306</v>
      </c>
      <c r="AJ136" s="104" t="s">
        <v>306</v>
      </c>
      <c r="AK136" s="104" t="s">
        <v>306</v>
      </c>
      <c r="AL136" s="104" t="s">
        <v>306</v>
      </c>
      <c r="AM136" s="104" t="s">
        <v>306</v>
      </c>
      <c r="AN136" s="104" t="s">
        <v>306</v>
      </c>
      <c r="AO136" s="104" t="s">
        <v>306</v>
      </c>
      <c r="AP136" s="104" t="s">
        <v>306</v>
      </c>
      <c r="AQ136" s="104" t="s">
        <v>306</v>
      </c>
      <c r="AR136" s="104" t="s">
        <v>306</v>
      </c>
      <c r="AS136" s="104" t="s">
        <v>306</v>
      </c>
      <c r="AT136" s="104" t="s">
        <v>306</v>
      </c>
      <c r="AU136" s="104" t="s">
        <v>306</v>
      </c>
      <c r="AV136" s="104" t="s">
        <v>306</v>
      </c>
      <c r="AW136" s="104" t="s">
        <v>306</v>
      </c>
      <c r="AX136" s="104" t="s">
        <v>306</v>
      </c>
      <c r="AY136" s="104" t="s">
        <v>306</v>
      </c>
      <c r="AZ136" s="104" t="s">
        <v>306</v>
      </c>
      <c r="BA136" s="104" t="s">
        <v>306</v>
      </c>
      <c r="BB136" s="104" t="s">
        <v>306</v>
      </c>
      <c r="BC136" s="104" t="s">
        <v>306</v>
      </c>
      <c r="BD136" s="100" t="e">
        <f aca="true" t="shared" si="2" ref="BD136:BD149">BG136-BC136</f>
        <v>#VALUE!</v>
      </c>
      <c r="BE136" s="104" t="s">
        <v>306</v>
      </c>
      <c r="BF136" s="104" t="s">
        <v>306</v>
      </c>
      <c r="BG136" s="104" t="s">
        <v>306</v>
      </c>
      <c r="BH136" s="104" t="s">
        <v>3</v>
      </c>
      <c r="BI136" s="104" t="s">
        <v>3</v>
      </c>
      <c r="BJ136" s="104">
        <v>3200</v>
      </c>
      <c r="BK136" s="100">
        <v>3840</v>
      </c>
      <c r="BL136" s="100">
        <v>3440</v>
      </c>
      <c r="BM136" s="100">
        <v>2920</v>
      </c>
    </row>
    <row r="137" spans="1:65" ht="13.5" customHeight="1">
      <c r="A137" s="111" t="s">
        <v>128</v>
      </c>
      <c r="B137" s="105" t="s">
        <v>306</v>
      </c>
      <c r="C137" s="105" t="s">
        <v>306</v>
      </c>
      <c r="D137" s="105" t="s">
        <v>306</v>
      </c>
      <c r="E137" s="105" t="s">
        <v>306</v>
      </c>
      <c r="F137" s="105" t="s">
        <v>306</v>
      </c>
      <c r="G137" s="105" t="s">
        <v>306</v>
      </c>
      <c r="H137" s="105" t="s">
        <v>306</v>
      </c>
      <c r="I137" s="105" t="s">
        <v>306</v>
      </c>
      <c r="J137" s="105" t="s">
        <v>306</v>
      </c>
      <c r="K137" s="105" t="s">
        <v>306</v>
      </c>
      <c r="L137" s="105" t="s">
        <v>306</v>
      </c>
      <c r="M137" s="105" t="s">
        <v>306</v>
      </c>
      <c r="N137" s="105" t="s">
        <v>306</v>
      </c>
      <c r="O137" s="105" t="s">
        <v>306</v>
      </c>
      <c r="P137" s="105" t="s">
        <v>306</v>
      </c>
      <c r="Q137" s="105" t="s">
        <v>306</v>
      </c>
      <c r="R137" s="105" t="s">
        <v>306</v>
      </c>
      <c r="S137" s="105" t="s">
        <v>306</v>
      </c>
      <c r="T137" s="105" t="s">
        <v>306</v>
      </c>
      <c r="U137" s="105" t="s">
        <v>306</v>
      </c>
      <c r="V137" s="105" t="s">
        <v>306</v>
      </c>
      <c r="W137" s="105" t="s">
        <v>306</v>
      </c>
      <c r="X137" s="105" t="s">
        <v>306</v>
      </c>
      <c r="Y137" s="105" t="s">
        <v>306</v>
      </c>
      <c r="Z137" s="105" t="s">
        <v>306</v>
      </c>
      <c r="AA137" s="105" t="s">
        <v>306</v>
      </c>
      <c r="AB137" s="105" t="s">
        <v>306</v>
      </c>
      <c r="AC137" s="105" t="s">
        <v>306</v>
      </c>
      <c r="AD137" s="105" t="s">
        <v>306</v>
      </c>
      <c r="AE137" s="105" t="s">
        <v>306</v>
      </c>
      <c r="AF137" s="105" t="s">
        <v>306</v>
      </c>
      <c r="AG137" s="105" t="s">
        <v>306</v>
      </c>
      <c r="AH137" s="105" t="s">
        <v>306</v>
      </c>
      <c r="AI137" s="105" t="s">
        <v>306</v>
      </c>
      <c r="AJ137" s="105" t="s">
        <v>306</v>
      </c>
      <c r="AK137" s="105" t="s">
        <v>306</v>
      </c>
      <c r="AL137" s="105" t="s">
        <v>306</v>
      </c>
      <c r="AM137" s="105" t="s">
        <v>306</v>
      </c>
      <c r="AN137" s="105" t="s">
        <v>306</v>
      </c>
      <c r="AO137" s="105" t="s">
        <v>306</v>
      </c>
      <c r="AP137" s="105" t="s">
        <v>306</v>
      </c>
      <c r="AQ137" s="105" t="s">
        <v>306</v>
      </c>
      <c r="AR137" s="105" t="s">
        <v>306</v>
      </c>
      <c r="AS137" s="105" t="s">
        <v>306</v>
      </c>
      <c r="AT137" s="105" t="s">
        <v>306</v>
      </c>
      <c r="AU137" s="105" t="s">
        <v>306</v>
      </c>
      <c r="AV137" s="105" t="s">
        <v>306</v>
      </c>
      <c r="AW137" s="105" t="s">
        <v>306</v>
      </c>
      <c r="AX137" s="105" t="s">
        <v>306</v>
      </c>
      <c r="AY137" s="105" t="s">
        <v>306</v>
      </c>
      <c r="AZ137" s="105" t="s">
        <v>306</v>
      </c>
      <c r="BA137" s="105" t="s">
        <v>306</v>
      </c>
      <c r="BB137" s="105" t="s">
        <v>306</v>
      </c>
      <c r="BC137" s="105" t="s">
        <v>306</v>
      </c>
      <c r="BD137" s="100" t="e">
        <f t="shared" si="2"/>
        <v>#VALUE!</v>
      </c>
      <c r="BE137" s="105" t="s">
        <v>306</v>
      </c>
      <c r="BF137" s="105" t="s">
        <v>306</v>
      </c>
      <c r="BG137" s="105" t="s">
        <v>306</v>
      </c>
      <c r="BH137" s="105">
        <v>-28003</v>
      </c>
      <c r="BI137" s="105">
        <v>-9897</v>
      </c>
      <c r="BJ137" s="105">
        <v>-21231</v>
      </c>
      <c r="BK137" s="103">
        <v>-28803</v>
      </c>
      <c r="BL137" s="103">
        <v>-40199</v>
      </c>
      <c r="BM137" s="103">
        <v>-44094</v>
      </c>
    </row>
    <row r="138" spans="1:65" ht="13.5" customHeight="1">
      <c r="A138" s="118" t="s">
        <v>129</v>
      </c>
      <c r="B138" s="119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0">
        <f t="shared" si="2"/>
        <v>0</v>
      </c>
      <c r="BE138" s="102"/>
      <c r="BF138" s="102"/>
      <c r="BG138" s="102"/>
      <c r="BH138" s="102"/>
      <c r="BI138" s="102"/>
      <c r="BJ138" s="102"/>
      <c r="BL138" s="108"/>
      <c r="BM138" s="108"/>
    </row>
    <row r="139" spans="1:65" ht="13.5" customHeight="1">
      <c r="A139" s="111" t="s">
        <v>130</v>
      </c>
      <c r="B139" s="104">
        <v>-5042</v>
      </c>
      <c r="C139" s="104">
        <v>-5188</v>
      </c>
      <c r="D139" s="104">
        <v>-5413</v>
      </c>
      <c r="E139" s="104">
        <v>-5572</v>
      </c>
      <c r="F139" s="104">
        <v>-5957</v>
      </c>
      <c r="G139" s="104">
        <v>-6242</v>
      </c>
      <c r="H139" s="104">
        <v>-6639</v>
      </c>
      <c r="I139" s="104">
        <v>-7026</v>
      </c>
      <c r="J139" s="104">
        <v>-7808</v>
      </c>
      <c r="K139" s="104">
        <v>-8417</v>
      </c>
      <c r="L139" s="104">
        <v>-8646</v>
      </c>
      <c r="M139" s="104">
        <v>-8759</v>
      </c>
      <c r="N139" s="104">
        <v>-9236</v>
      </c>
      <c r="O139" s="104">
        <v>-10258</v>
      </c>
      <c r="P139" s="104">
        <v>-10761</v>
      </c>
      <c r="Q139" s="104">
        <v>-2646</v>
      </c>
      <c r="R139" s="104">
        <v>-11528</v>
      </c>
      <c r="S139" s="104">
        <v>-12401</v>
      </c>
      <c r="T139" s="104">
        <v>-13095</v>
      </c>
      <c r="U139" s="104">
        <v>-14638</v>
      </c>
      <c r="V139" s="104">
        <v>-16473</v>
      </c>
      <c r="W139" s="104">
        <v>-18203</v>
      </c>
      <c r="X139" s="104">
        <v>-21706</v>
      </c>
      <c r="Y139" s="104">
        <v>-23219</v>
      </c>
      <c r="Z139" s="104">
        <v>-24648</v>
      </c>
      <c r="AA139" s="104">
        <v>-25434</v>
      </c>
      <c r="AB139" s="104">
        <v>-27259</v>
      </c>
      <c r="AC139" s="104">
        <v>-29037</v>
      </c>
      <c r="AD139" s="104">
        <v>-29425</v>
      </c>
      <c r="AE139" s="104">
        <v>-28044</v>
      </c>
      <c r="AF139" s="104">
        <v>-30402</v>
      </c>
      <c r="AG139" s="104">
        <v>-30680</v>
      </c>
      <c r="AH139" s="104">
        <v>-28186</v>
      </c>
      <c r="AI139" s="104">
        <v>-28361</v>
      </c>
      <c r="AJ139" s="104">
        <v>-27961</v>
      </c>
      <c r="AK139" s="104">
        <v>-27259</v>
      </c>
      <c r="AL139" s="104">
        <v>-27773</v>
      </c>
      <c r="AM139" s="104">
        <v>-27820</v>
      </c>
      <c r="AN139" s="104">
        <v>-28209</v>
      </c>
      <c r="AO139" s="104">
        <v>-30214</v>
      </c>
      <c r="AP139" s="104">
        <v>-30883</v>
      </c>
      <c r="AQ139" s="104">
        <v>-33489</v>
      </c>
      <c r="AR139" s="104">
        <v>-39751</v>
      </c>
      <c r="AS139" s="104">
        <v>-42100</v>
      </c>
      <c r="AT139" s="104">
        <v>-47977</v>
      </c>
      <c r="AU139" s="104">
        <v>-49231</v>
      </c>
      <c r="AV139" s="104">
        <v>-49476</v>
      </c>
      <c r="AW139" s="104">
        <v>-53033</v>
      </c>
      <c r="AX139" s="104">
        <v>-56431</v>
      </c>
      <c r="AY139" s="104">
        <v>-62100</v>
      </c>
      <c r="AZ139" s="104">
        <v>-64581</v>
      </c>
      <c r="BA139" s="104">
        <v>-68347</v>
      </c>
      <c r="BB139" s="104">
        <v>-65155</v>
      </c>
      <c r="BC139" s="104">
        <v>-63612</v>
      </c>
      <c r="BD139" s="100">
        <f t="shared" si="2"/>
        <v>-3859</v>
      </c>
      <c r="BE139" s="104">
        <v>-65112</v>
      </c>
      <c r="BF139" s="104">
        <v>-67096</v>
      </c>
      <c r="BG139" s="104">
        <v>-67471</v>
      </c>
      <c r="BH139" s="104">
        <v>-74556</v>
      </c>
      <c r="BI139" s="104">
        <v>-77391</v>
      </c>
      <c r="BJ139" s="104">
        <v>-66738</v>
      </c>
      <c r="BK139" s="100">
        <v>-66173</v>
      </c>
      <c r="BL139" s="100">
        <v>-65019</v>
      </c>
      <c r="BM139" s="100">
        <v>-64404</v>
      </c>
    </row>
    <row r="140" spans="1:65" ht="13.5" customHeight="1">
      <c r="A140" s="111" t="s">
        <v>131</v>
      </c>
      <c r="B140" s="104">
        <v>-221</v>
      </c>
      <c r="C140" s="104">
        <v>-242</v>
      </c>
      <c r="D140" s="104">
        <v>-279</v>
      </c>
      <c r="E140" s="104">
        <v>-282</v>
      </c>
      <c r="F140" s="104">
        <v>-337</v>
      </c>
      <c r="G140" s="104">
        <v>-415</v>
      </c>
      <c r="H140" s="104">
        <v>-445</v>
      </c>
      <c r="I140" s="104">
        <v>-532</v>
      </c>
      <c r="J140" s="104">
        <v>-637</v>
      </c>
      <c r="K140" s="104">
        <v>-640</v>
      </c>
      <c r="L140" s="104">
        <v>-657</v>
      </c>
      <c r="M140" s="104">
        <v>-695</v>
      </c>
      <c r="N140" s="104">
        <v>-764</v>
      </c>
      <c r="O140" s="104">
        <v>-916</v>
      </c>
      <c r="P140" s="104">
        <v>-963</v>
      </c>
      <c r="Q140" s="104">
        <v>-249</v>
      </c>
      <c r="R140" s="104">
        <v>-977</v>
      </c>
      <c r="S140" s="104">
        <v>-1060</v>
      </c>
      <c r="T140" s="104">
        <v>-1114</v>
      </c>
      <c r="U140" s="104">
        <v>-1204</v>
      </c>
      <c r="V140" s="104">
        <v>-1430</v>
      </c>
      <c r="W140" s="104">
        <v>-1646</v>
      </c>
      <c r="X140" s="104">
        <v>-1778</v>
      </c>
      <c r="Y140" s="104">
        <v>-2044</v>
      </c>
      <c r="Z140" s="104">
        <v>-2509</v>
      </c>
      <c r="AA140" s="104">
        <v>-2857</v>
      </c>
      <c r="AB140" s="104">
        <v>-3300</v>
      </c>
      <c r="AC140" s="104">
        <v>-4382</v>
      </c>
      <c r="AD140" s="104">
        <v>-4858</v>
      </c>
      <c r="AE140" s="104">
        <v>-5567</v>
      </c>
      <c r="AF140" s="104">
        <v>-5804</v>
      </c>
      <c r="AG140" s="104">
        <v>-6101</v>
      </c>
      <c r="AH140" s="104">
        <v>-6416</v>
      </c>
      <c r="AI140" s="104">
        <v>-6409</v>
      </c>
      <c r="AJ140" s="104">
        <v>-6432</v>
      </c>
      <c r="AK140" s="104">
        <v>-6278</v>
      </c>
      <c r="AL140" s="104">
        <v>-6483</v>
      </c>
      <c r="AM140" s="104">
        <v>-7052</v>
      </c>
      <c r="AN140" s="104">
        <v>-7385</v>
      </c>
      <c r="AO140" s="104">
        <v>-7637</v>
      </c>
      <c r="AP140" s="104">
        <v>-7910</v>
      </c>
      <c r="AQ140" s="104">
        <v>-8878</v>
      </c>
      <c r="AR140" s="104">
        <v>-9602</v>
      </c>
      <c r="AS140" s="104">
        <v>-11331</v>
      </c>
      <c r="AT140" s="104">
        <v>-10941</v>
      </c>
      <c r="AU140" s="104">
        <v>-11625</v>
      </c>
      <c r="AV140" s="104">
        <v>-12299</v>
      </c>
      <c r="AW140" s="104">
        <v>-13145</v>
      </c>
      <c r="AX140" s="104">
        <v>-14226</v>
      </c>
      <c r="AY140" s="104">
        <v>-14936</v>
      </c>
      <c r="AZ140" s="104">
        <v>-15099</v>
      </c>
      <c r="BA140" s="104">
        <v>-15592</v>
      </c>
      <c r="BB140" s="104">
        <v>-16168</v>
      </c>
      <c r="BC140" s="104">
        <v>-15737</v>
      </c>
      <c r="BD140" s="100">
        <f t="shared" si="2"/>
        <v>-1762</v>
      </c>
      <c r="BE140" s="104">
        <v>-16008</v>
      </c>
      <c r="BF140" s="104">
        <v>-16936</v>
      </c>
      <c r="BG140" s="104">
        <v>-17499</v>
      </c>
      <c r="BH140" s="104">
        <v>-18311</v>
      </c>
      <c r="BI140" s="104">
        <v>-18824</v>
      </c>
      <c r="BJ140" s="104">
        <v>-19472</v>
      </c>
      <c r="BK140" s="100">
        <v>-20194</v>
      </c>
      <c r="BL140" s="100">
        <v>-21095</v>
      </c>
      <c r="BM140" s="100">
        <v>-21794</v>
      </c>
    </row>
    <row r="141" spans="1:65" ht="13.5" customHeight="1">
      <c r="A141" s="111" t="s">
        <v>132</v>
      </c>
      <c r="B141" s="104">
        <v>-12</v>
      </c>
      <c r="C141" s="104">
        <v>-367</v>
      </c>
      <c r="D141" s="104">
        <v>-16</v>
      </c>
      <c r="E141" s="104">
        <v>-53</v>
      </c>
      <c r="F141" s="104">
        <v>-248</v>
      </c>
      <c r="G141" s="104">
        <v>-637</v>
      </c>
      <c r="H141" s="104">
        <v>-961</v>
      </c>
      <c r="I141" s="104">
        <v>-428</v>
      </c>
      <c r="J141" s="104">
        <v>-187</v>
      </c>
      <c r="K141" s="104">
        <v>-1051</v>
      </c>
      <c r="L141" s="104">
        <v>-279</v>
      </c>
      <c r="M141" s="104">
        <v>-3956</v>
      </c>
      <c r="N141" s="104">
        <v>-6748</v>
      </c>
      <c r="O141" s="104">
        <v>-2428</v>
      </c>
      <c r="P141" s="104">
        <v>-2662</v>
      </c>
      <c r="Q141" s="104">
        <v>-1311</v>
      </c>
      <c r="R141" s="104">
        <v>-2374</v>
      </c>
      <c r="S141" s="104">
        <v>-2259</v>
      </c>
      <c r="T141" s="104">
        <v>-3267</v>
      </c>
      <c r="U141" s="104">
        <v>-4101</v>
      </c>
      <c r="V141" s="104">
        <v>-10138</v>
      </c>
      <c r="W141" s="104">
        <v>-6250</v>
      </c>
      <c r="X141" s="104">
        <v>-10491</v>
      </c>
      <c r="Y141" s="104">
        <v>-6694</v>
      </c>
      <c r="Z141" s="104">
        <v>-5542</v>
      </c>
      <c r="AA141" s="104">
        <v>-4716</v>
      </c>
      <c r="AB141" s="104">
        <v>-4021</v>
      </c>
      <c r="AC141" s="104">
        <v>-3548</v>
      </c>
      <c r="AD141" s="104">
        <v>-2929</v>
      </c>
      <c r="AE141" s="104">
        <v>-3004</v>
      </c>
      <c r="AF141" s="104">
        <v>-3150</v>
      </c>
      <c r="AG141" s="104">
        <v>-2498</v>
      </c>
      <c r="AH141" s="104">
        <v>-2785</v>
      </c>
      <c r="AI141" s="104">
        <v>-3001</v>
      </c>
      <c r="AJ141" s="104">
        <v>-2418</v>
      </c>
      <c r="AK141" s="104">
        <v>-3741</v>
      </c>
      <c r="AL141" s="104">
        <v>-4711</v>
      </c>
      <c r="AM141" s="104">
        <v>-4522</v>
      </c>
      <c r="AN141" s="104">
        <v>-3098</v>
      </c>
      <c r="AO141" s="104">
        <v>-4580</v>
      </c>
      <c r="AP141" s="104">
        <v>-7194</v>
      </c>
      <c r="AQ141" s="104">
        <v>-5024</v>
      </c>
      <c r="AR141" s="104">
        <v>-5029</v>
      </c>
      <c r="AS141" s="104">
        <v>-5106</v>
      </c>
      <c r="AT141" s="104">
        <v>-6146</v>
      </c>
      <c r="AU141" s="104">
        <v>-7283</v>
      </c>
      <c r="AV141" s="104">
        <v>-6763</v>
      </c>
      <c r="AW141" s="104">
        <v>-18285</v>
      </c>
      <c r="AX141" s="104">
        <v>-5292</v>
      </c>
      <c r="AY141" s="104">
        <v>-4883</v>
      </c>
      <c r="AZ141" s="104">
        <v>-6383</v>
      </c>
      <c r="BA141" s="104">
        <v>-6605</v>
      </c>
      <c r="BB141" s="104">
        <v>-8874</v>
      </c>
      <c r="BC141" s="104">
        <v>-7474</v>
      </c>
      <c r="BD141" s="100">
        <f t="shared" si="2"/>
        <v>4368</v>
      </c>
      <c r="BE141" s="104">
        <v>-4555</v>
      </c>
      <c r="BF141" s="104">
        <v>-2783</v>
      </c>
      <c r="BG141" s="104">
        <v>-3106</v>
      </c>
      <c r="BH141" s="104">
        <v>-4101</v>
      </c>
      <c r="BI141" s="104">
        <v>-4125</v>
      </c>
      <c r="BJ141" s="104">
        <v>-4172</v>
      </c>
      <c r="BK141" s="100">
        <v>-4287</v>
      </c>
      <c r="BL141" s="100">
        <v>-5244</v>
      </c>
      <c r="BM141" s="100">
        <v>-4962</v>
      </c>
    </row>
    <row r="142" spans="1:65" ht="13.5" customHeight="1">
      <c r="A142" s="111" t="s">
        <v>133</v>
      </c>
      <c r="B142" s="104" t="s">
        <v>306</v>
      </c>
      <c r="C142" s="104" t="s">
        <v>306</v>
      </c>
      <c r="D142" s="104" t="s">
        <v>306</v>
      </c>
      <c r="E142" s="104" t="s">
        <v>306</v>
      </c>
      <c r="F142" s="104" t="s">
        <v>306</v>
      </c>
      <c r="G142" s="104" t="s">
        <v>306</v>
      </c>
      <c r="H142" s="104" t="s">
        <v>306</v>
      </c>
      <c r="I142" s="104" t="s">
        <v>306</v>
      </c>
      <c r="J142" s="104" t="s">
        <v>306</v>
      </c>
      <c r="K142" s="104" t="s">
        <v>306</v>
      </c>
      <c r="L142" s="104" t="s">
        <v>306</v>
      </c>
      <c r="M142" s="104" t="s">
        <v>306</v>
      </c>
      <c r="N142" s="104" t="s">
        <v>306</v>
      </c>
      <c r="O142" s="104" t="s">
        <v>306</v>
      </c>
      <c r="P142" s="104" t="s">
        <v>306</v>
      </c>
      <c r="Q142" s="104" t="s">
        <v>306</v>
      </c>
      <c r="R142" s="104" t="s">
        <v>306</v>
      </c>
      <c r="S142" s="104" t="s">
        <v>306</v>
      </c>
      <c r="T142" s="104" t="s">
        <v>306</v>
      </c>
      <c r="U142" s="104" t="s">
        <v>306</v>
      </c>
      <c r="V142" s="104" t="s">
        <v>306</v>
      </c>
      <c r="W142" s="104" t="s">
        <v>306</v>
      </c>
      <c r="X142" s="104" t="s">
        <v>306</v>
      </c>
      <c r="Y142" s="104" t="s">
        <v>306</v>
      </c>
      <c r="Z142" s="104" t="s">
        <v>306</v>
      </c>
      <c r="AA142" s="104" t="s">
        <v>306</v>
      </c>
      <c r="AB142" s="104">
        <v>-1875</v>
      </c>
      <c r="AC142" s="104" t="s">
        <v>306</v>
      </c>
      <c r="AD142" s="104" t="s">
        <v>306</v>
      </c>
      <c r="AE142" s="104" t="s">
        <v>306</v>
      </c>
      <c r="AF142" s="104" t="s">
        <v>306</v>
      </c>
      <c r="AG142" s="104" t="s">
        <v>306</v>
      </c>
      <c r="AH142" s="104" t="s">
        <v>306</v>
      </c>
      <c r="AI142" s="104" t="s">
        <v>306</v>
      </c>
      <c r="AJ142" s="104" t="s">
        <v>306</v>
      </c>
      <c r="AK142" s="104" t="s">
        <v>306</v>
      </c>
      <c r="AL142" s="104" t="s">
        <v>306</v>
      </c>
      <c r="AM142" s="104">
        <v>-5158</v>
      </c>
      <c r="AN142" s="104" t="s">
        <v>306</v>
      </c>
      <c r="AO142" s="104" t="s">
        <v>306</v>
      </c>
      <c r="AP142" s="104" t="s">
        <v>306</v>
      </c>
      <c r="AQ142" s="104" t="s">
        <v>306</v>
      </c>
      <c r="AR142" s="104" t="s">
        <v>306</v>
      </c>
      <c r="AS142" s="104" t="s">
        <v>306</v>
      </c>
      <c r="AT142" s="104" t="s">
        <v>306</v>
      </c>
      <c r="AU142" s="104" t="s">
        <v>306</v>
      </c>
      <c r="AV142" s="104" t="s">
        <v>306</v>
      </c>
      <c r="AW142" s="104" t="s">
        <v>306</v>
      </c>
      <c r="AX142" s="104" t="s">
        <v>306</v>
      </c>
      <c r="AY142" s="104" t="s">
        <v>306</v>
      </c>
      <c r="AZ142" s="104">
        <v>-2404</v>
      </c>
      <c r="BA142" s="104">
        <v>-12992</v>
      </c>
      <c r="BB142" s="104">
        <v>-2588</v>
      </c>
      <c r="BC142" s="104" t="s">
        <v>306</v>
      </c>
      <c r="BD142" s="100" t="e">
        <f t="shared" si="2"/>
        <v>#VALUE!</v>
      </c>
      <c r="BE142" s="104" t="s">
        <v>306</v>
      </c>
      <c r="BF142" s="104" t="s">
        <v>306</v>
      </c>
      <c r="BG142" s="104" t="s">
        <v>306</v>
      </c>
      <c r="BH142" s="104" t="s">
        <v>3</v>
      </c>
      <c r="BI142" s="104" t="s">
        <v>3</v>
      </c>
      <c r="BJ142" s="104" t="s">
        <v>3</v>
      </c>
      <c r="BK142" s="100" t="s">
        <v>3</v>
      </c>
      <c r="BL142" s="100" t="s">
        <v>3</v>
      </c>
      <c r="BM142" s="100" t="s">
        <v>3</v>
      </c>
    </row>
    <row r="143" spans="1:65" ht="13.5" customHeight="1">
      <c r="A143" s="111" t="s">
        <v>134</v>
      </c>
      <c r="B143" s="104" t="s">
        <v>306</v>
      </c>
      <c r="C143" s="104" t="s">
        <v>306</v>
      </c>
      <c r="D143" s="104" t="s">
        <v>306</v>
      </c>
      <c r="E143" s="104" t="s">
        <v>306</v>
      </c>
      <c r="F143" s="104" t="s">
        <v>306</v>
      </c>
      <c r="G143" s="104" t="s">
        <v>306</v>
      </c>
      <c r="H143" s="104" t="s">
        <v>306</v>
      </c>
      <c r="I143" s="104" t="s">
        <v>306</v>
      </c>
      <c r="J143" s="104" t="s">
        <v>306</v>
      </c>
      <c r="K143" s="104" t="s">
        <v>306</v>
      </c>
      <c r="L143" s="104" t="s">
        <v>306</v>
      </c>
      <c r="M143" s="104" t="s">
        <v>306</v>
      </c>
      <c r="N143" s="104" t="s">
        <v>306</v>
      </c>
      <c r="O143" s="104" t="s">
        <v>306</v>
      </c>
      <c r="P143" s="104" t="s">
        <v>306</v>
      </c>
      <c r="Q143" s="104" t="s">
        <v>306</v>
      </c>
      <c r="R143" s="104" t="s">
        <v>306</v>
      </c>
      <c r="S143" s="104" t="s">
        <v>306</v>
      </c>
      <c r="T143" s="104" t="s">
        <v>306</v>
      </c>
      <c r="U143" s="104" t="s">
        <v>306</v>
      </c>
      <c r="V143" s="104" t="s">
        <v>306</v>
      </c>
      <c r="W143" s="104" t="s">
        <v>306</v>
      </c>
      <c r="X143" s="104" t="s">
        <v>306</v>
      </c>
      <c r="Y143" s="104" t="s">
        <v>306</v>
      </c>
      <c r="Z143" s="104" t="s">
        <v>306</v>
      </c>
      <c r="AA143" s="104" t="s">
        <v>306</v>
      </c>
      <c r="AB143" s="104" t="s">
        <v>306</v>
      </c>
      <c r="AC143" s="104" t="s">
        <v>306</v>
      </c>
      <c r="AD143" s="104" t="s">
        <v>306</v>
      </c>
      <c r="AE143" s="104" t="s">
        <v>306</v>
      </c>
      <c r="AF143" s="104" t="s">
        <v>306</v>
      </c>
      <c r="AG143" s="104" t="s">
        <v>306</v>
      </c>
      <c r="AH143" s="104" t="s">
        <v>306</v>
      </c>
      <c r="AI143" s="104" t="s">
        <v>306</v>
      </c>
      <c r="AJ143" s="104">
        <v>-7644</v>
      </c>
      <c r="AK143" s="104">
        <v>-342</v>
      </c>
      <c r="AL143" s="104">
        <v>-11006</v>
      </c>
      <c r="AM143" s="104">
        <v>-2642</v>
      </c>
      <c r="AN143" s="104">
        <v>-1753</v>
      </c>
      <c r="AO143" s="104">
        <v>-150</v>
      </c>
      <c r="AP143" s="104">
        <v>-1024</v>
      </c>
      <c r="AQ143" s="104">
        <v>-1</v>
      </c>
      <c r="AR143" s="104" t="s">
        <v>306</v>
      </c>
      <c r="AS143" s="104" t="s">
        <v>306</v>
      </c>
      <c r="AT143" s="104">
        <v>-160</v>
      </c>
      <c r="AU143" s="104">
        <v>-111</v>
      </c>
      <c r="AV143" s="104">
        <v>-13700</v>
      </c>
      <c r="AW143" s="104">
        <v>-1779</v>
      </c>
      <c r="AX143" s="104">
        <v>-16690</v>
      </c>
      <c r="AY143" s="104">
        <v>-197</v>
      </c>
      <c r="AZ143" s="104" t="s">
        <v>306</v>
      </c>
      <c r="BA143" s="104" t="s">
        <v>306</v>
      </c>
      <c r="BB143" s="104" t="s">
        <v>306</v>
      </c>
      <c r="BC143" s="104">
        <v>-1221</v>
      </c>
      <c r="BD143" s="100">
        <f t="shared" si="2"/>
        <v>-529</v>
      </c>
      <c r="BE143" s="104">
        <v>-30128</v>
      </c>
      <c r="BF143" s="104">
        <v>-8436</v>
      </c>
      <c r="BG143" s="104">
        <v>-1750</v>
      </c>
      <c r="BH143" s="104">
        <v>-5000</v>
      </c>
      <c r="BI143" s="104">
        <v>-3775</v>
      </c>
      <c r="BJ143" s="104">
        <v>-2275</v>
      </c>
      <c r="BK143" s="100">
        <v>-750</v>
      </c>
      <c r="BL143" s="100">
        <v>-510</v>
      </c>
      <c r="BM143" s="100">
        <v>-625</v>
      </c>
    </row>
    <row r="144" spans="1:65" ht="13.5" customHeight="1" thickBot="1">
      <c r="A144" s="111" t="s">
        <v>135</v>
      </c>
      <c r="B144" s="105">
        <v>-5274</v>
      </c>
      <c r="C144" s="105">
        <v>-5797</v>
      </c>
      <c r="D144" s="105">
        <v>-5708</v>
      </c>
      <c r="E144" s="105">
        <v>-5908</v>
      </c>
      <c r="F144" s="105">
        <v>-6542</v>
      </c>
      <c r="G144" s="105">
        <v>-7294</v>
      </c>
      <c r="H144" s="105">
        <v>-8045</v>
      </c>
      <c r="I144" s="105">
        <v>-7986</v>
      </c>
      <c r="J144" s="105">
        <v>-8632</v>
      </c>
      <c r="K144" s="105">
        <v>-10107</v>
      </c>
      <c r="L144" s="105">
        <v>-9583</v>
      </c>
      <c r="M144" s="105">
        <v>-13409</v>
      </c>
      <c r="N144" s="105">
        <v>-16749</v>
      </c>
      <c r="O144" s="105">
        <v>-13602</v>
      </c>
      <c r="P144" s="105">
        <v>-14386</v>
      </c>
      <c r="Q144" s="105">
        <v>-4206</v>
      </c>
      <c r="R144" s="105">
        <v>-14879</v>
      </c>
      <c r="S144" s="105">
        <v>-15720</v>
      </c>
      <c r="T144" s="105">
        <v>-17476</v>
      </c>
      <c r="U144" s="105">
        <v>-19942</v>
      </c>
      <c r="V144" s="105">
        <v>-28041</v>
      </c>
      <c r="W144" s="105">
        <v>-26099</v>
      </c>
      <c r="X144" s="105">
        <v>-33976</v>
      </c>
      <c r="Y144" s="105">
        <v>-31957</v>
      </c>
      <c r="Z144" s="105">
        <v>-32698</v>
      </c>
      <c r="AA144" s="105">
        <v>-33007</v>
      </c>
      <c r="AB144" s="105">
        <v>-36455</v>
      </c>
      <c r="AC144" s="105">
        <v>-36967</v>
      </c>
      <c r="AD144" s="105">
        <v>-37212</v>
      </c>
      <c r="AE144" s="105">
        <v>-36615</v>
      </c>
      <c r="AF144" s="105">
        <v>-39356</v>
      </c>
      <c r="AG144" s="105">
        <v>-39280</v>
      </c>
      <c r="AH144" s="105">
        <v>-37386</v>
      </c>
      <c r="AI144" s="105">
        <v>-37772</v>
      </c>
      <c r="AJ144" s="105">
        <v>-44455</v>
      </c>
      <c r="AK144" s="105">
        <v>-37620</v>
      </c>
      <c r="AL144" s="105">
        <v>-49973</v>
      </c>
      <c r="AM144" s="105">
        <v>-47194</v>
      </c>
      <c r="AN144" s="105">
        <v>-40445</v>
      </c>
      <c r="AO144" s="105">
        <v>-42581</v>
      </c>
      <c r="AP144" s="105">
        <v>-47011</v>
      </c>
      <c r="AQ144" s="105">
        <v>-47392</v>
      </c>
      <c r="AR144" s="105">
        <v>-54382</v>
      </c>
      <c r="AS144" s="105">
        <v>-58537</v>
      </c>
      <c r="AT144" s="105">
        <v>-65224</v>
      </c>
      <c r="AU144" s="105">
        <v>-68250</v>
      </c>
      <c r="AV144" s="105">
        <v>-82238</v>
      </c>
      <c r="AW144" s="105">
        <v>-86242</v>
      </c>
      <c r="AX144" s="105">
        <v>-92639</v>
      </c>
      <c r="AY144" s="105">
        <v>-82116</v>
      </c>
      <c r="AZ144" s="105">
        <v>-88467</v>
      </c>
      <c r="BA144" s="105">
        <v>-103536</v>
      </c>
      <c r="BB144" s="105">
        <v>-92785</v>
      </c>
      <c r="BC144" s="105">
        <v>-88044</v>
      </c>
      <c r="BD144" s="100">
        <f t="shared" si="2"/>
        <v>-1782</v>
      </c>
      <c r="BE144" s="105">
        <v>-115803</v>
      </c>
      <c r="BF144" s="105">
        <v>-95251</v>
      </c>
      <c r="BG144" s="105">
        <v>-89826</v>
      </c>
      <c r="BH144" s="105">
        <v>-101968</v>
      </c>
      <c r="BI144" s="105">
        <v>-104115</v>
      </c>
      <c r="BJ144" s="105">
        <v>-92657</v>
      </c>
      <c r="BK144" s="103">
        <v>-91404</v>
      </c>
      <c r="BL144" s="103">
        <v>-91868</v>
      </c>
      <c r="BM144" s="103">
        <v>-91785</v>
      </c>
    </row>
    <row r="145" spans="1:65" ht="13.5" customHeight="1">
      <c r="A145" s="112" t="s">
        <v>5</v>
      </c>
      <c r="B145" s="106">
        <v>-5053</v>
      </c>
      <c r="C145" s="106">
        <v>-5555</v>
      </c>
      <c r="D145" s="106">
        <v>-5429</v>
      </c>
      <c r="E145" s="106">
        <v>-5626</v>
      </c>
      <c r="F145" s="106">
        <v>-6205</v>
      </c>
      <c r="G145" s="106">
        <v>-6879</v>
      </c>
      <c r="H145" s="106">
        <v>-7600</v>
      </c>
      <c r="I145" s="106">
        <v>-7454</v>
      </c>
      <c r="J145" s="106">
        <v>-7995</v>
      </c>
      <c r="K145" s="106">
        <v>-9467</v>
      </c>
      <c r="L145" s="106">
        <v>-8926</v>
      </c>
      <c r="M145" s="106">
        <v>-12714</v>
      </c>
      <c r="N145" s="106">
        <v>-15985</v>
      </c>
      <c r="O145" s="106">
        <v>-12686</v>
      </c>
      <c r="P145" s="106">
        <v>-13423</v>
      </c>
      <c r="Q145" s="106">
        <v>-3957</v>
      </c>
      <c r="R145" s="106">
        <v>-13902</v>
      </c>
      <c r="S145" s="106">
        <v>-14660</v>
      </c>
      <c r="T145" s="106">
        <v>-16362</v>
      </c>
      <c r="U145" s="106">
        <v>-18738</v>
      </c>
      <c r="V145" s="106">
        <v>-26611</v>
      </c>
      <c r="W145" s="106">
        <v>-24453</v>
      </c>
      <c r="X145" s="106">
        <v>-32198</v>
      </c>
      <c r="Y145" s="106">
        <v>-29913</v>
      </c>
      <c r="Z145" s="106">
        <v>-30189</v>
      </c>
      <c r="AA145" s="106">
        <v>-30150</v>
      </c>
      <c r="AB145" s="106">
        <v>-33155</v>
      </c>
      <c r="AC145" s="106">
        <v>-32585</v>
      </c>
      <c r="AD145" s="106">
        <v>-32354</v>
      </c>
      <c r="AE145" s="106">
        <v>-31048</v>
      </c>
      <c r="AF145" s="106">
        <v>-33553</v>
      </c>
      <c r="AG145" s="106">
        <v>-33179</v>
      </c>
      <c r="AH145" s="106">
        <v>-30970</v>
      </c>
      <c r="AI145" s="106">
        <v>-31362</v>
      </c>
      <c r="AJ145" s="106">
        <v>-38023</v>
      </c>
      <c r="AK145" s="106">
        <v>-31342</v>
      </c>
      <c r="AL145" s="106">
        <v>-43490</v>
      </c>
      <c r="AM145" s="106">
        <v>-40142</v>
      </c>
      <c r="AN145" s="106">
        <v>-33060</v>
      </c>
      <c r="AO145" s="106">
        <v>-34944</v>
      </c>
      <c r="AP145" s="106">
        <v>-39101</v>
      </c>
      <c r="AQ145" s="106">
        <v>-38514</v>
      </c>
      <c r="AR145" s="106">
        <v>-44780</v>
      </c>
      <c r="AS145" s="106">
        <v>-47206</v>
      </c>
      <c r="AT145" s="106">
        <v>-54283</v>
      </c>
      <c r="AU145" s="106">
        <v>-56625</v>
      </c>
      <c r="AV145" s="106">
        <v>-69939</v>
      </c>
      <c r="AW145" s="106">
        <v>-73097</v>
      </c>
      <c r="AX145" s="106">
        <v>-78413</v>
      </c>
      <c r="AY145" s="106">
        <v>-67180</v>
      </c>
      <c r="AZ145" s="106">
        <v>-73368</v>
      </c>
      <c r="BA145" s="106">
        <v>-87944</v>
      </c>
      <c r="BB145" s="106">
        <v>-76617</v>
      </c>
      <c r="BC145" s="106">
        <v>-72307</v>
      </c>
      <c r="BD145" s="100">
        <f t="shared" si="2"/>
        <v>-20</v>
      </c>
      <c r="BE145" s="106">
        <v>-99795</v>
      </c>
      <c r="BF145" s="106">
        <v>-78315</v>
      </c>
      <c r="BG145" s="106">
        <v>-72327</v>
      </c>
      <c r="BH145" s="106">
        <v>-83657</v>
      </c>
      <c r="BI145" s="106">
        <v>-85291</v>
      </c>
      <c r="BJ145" s="106">
        <v>-73185</v>
      </c>
      <c r="BK145" s="106">
        <v>-71210</v>
      </c>
      <c r="BL145" s="106">
        <v>-70773</v>
      </c>
      <c r="BM145" s="106">
        <v>-69991</v>
      </c>
    </row>
    <row r="146" spans="1:65" ht="13.5" customHeight="1">
      <c r="A146" s="112" t="s">
        <v>6</v>
      </c>
      <c r="B146" s="100">
        <v>-221</v>
      </c>
      <c r="C146" s="100">
        <v>-242</v>
      </c>
      <c r="D146" s="100">
        <v>-279</v>
      </c>
      <c r="E146" s="100">
        <v>-282</v>
      </c>
      <c r="F146" s="100">
        <v>-337</v>
      </c>
      <c r="G146" s="100">
        <v>-415</v>
      </c>
      <c r="H146" s="100">
        <v>-445</v>
      </c>
      <c r="I146" s="100">
        <v>-532</v>
      </c>
      <c r="J146" s="100">
        <v>-637</v>
      </c>
      <c r="K146" s="100">
        <v>-640</v>
      </c>
      <c r="L146" s="100">
        <v>-657</v>
      </c>
      <c r="M146" s="100">
        <v>-695</v>
      </c>
      <c r="N146" s="100">
        <v>-764</v>
      </c>
      <c r="O146" s="100">
        <v>-916</v>
      </c>
      <c r="P146" s="100">
        <v>-963</v>
      </c>
      <c r="Q146" s="100">
        <v>-249</v>
      </c>
      <c r="R146" s="100">
        <v>-977</v>
      </c>
      <c r="S146" s="100">
        <v>-1060</v>
      </c>
      <c r="T146" s="100">
        <v>-1114</v>
      </c>
      <c r="U146" s="100">
        <v>-1204</v>
      </c>
      <c r="V146" s="100">
        <v>-1430</v>
      </c>
      <c r="W146" s="100">
        <v>-1646</v>
      </c>
      <c r="X146" s="100">
        <v>-1778</v>
      </c>
      <c r="Y146" s="100">
        <v>-2044</v>
      </c>
      <c r="Z146" s="100">
        <v>-2509</v>
      </c>
      <c r="AA146" s="100">
        <v>-2857</v>
      </c>
      <c r="AB146" s="100">
        <v>-3300</v>
      </c>
      <c r="AC146" s="100">
        <v>-4382</v>
      </c>
      <c r="AD146" s="100">
        <v>-4858</v>
      </c>
      <c r="AE146" s="100">
        <v>-5567</v>
      </c>
      <c r="AF146" s="100">
        <v>-5804</v>
      </c>
      <c r="AG146" s="100">
        <v>-6101</v>
      </c>
      <c r="AH146" s="100">
        <v>-6416</v>
      </c>
      <c r="AI146" s="100">
        <v>-6409</v>
      </c>
      <c r="AJ146" s="100">
        <v>-6432</v>
      </c>
      <c r="AK146" s="100">
        <v>-6278</v>
      </c>
      <c r="AL146" s="100">
        <v>-6483</v>
      </c>
      <c r="AM146" s="100">
        <v>-7052</v>
      </c>
      <c r="AN146" s="100">
        <v>-7385</v>
      </c>
      <c r="AO146" s="100">
        <v>-7637</v>
      </c>
      <c r="AP146" s="100">
        <v>-7910</v>
      </c>
      <c r="AQ146" s="100">
        <v>-8878</v>
      </c>
      <c r="AR146" s="100">
        <v>-9602</v>
      </c>
      <c r="AS146" s="100">
        <v>-11331</v>
      </c>
      <c r="AT146" s="100">
        <v>-10941</v>
      </c>
      <c r="AU146" s="100">
        <v>-11625</v>
      </c>
      <c r="AV146" s="100">
        <v>-12299</v>
      </c>
      <c r="AW146" s="100">
        <v>-13145</v>
      </c>
      <c r="AX146" s="100">
        <v>-14226</v>
      </c>
      <c r="AY146" s="100">
        <v>-14936</v>
      </c>
      <c r="AZ146" s="100">
        <v>-15099</v>
      </c>
      <c r="BA146" s="100">
        <v>-15592</v>
      </c>
      <c r="BB146" s="100">
        <v>-16168</v>
      </c>
      <c r="BC146" s="100">
        <v>-15737</v>
      </c>
      <c r="BD146" s="100">
        <f t="shared" si="2"/>
        <v>-1762</v>
      </c>
      <c r="BE146" s="100">
        <v>-16008</v>
      </c>
      <c r="BF146" s="100">
        <v>-16936</v>
      </c>
      <c r="BG146" s="100">
        <v>-17499</v>
      </c>
      <c r="BH146" s="100">
        <v>-18311</v>
      </c>
      <c r="BI146" s="100">
        <v>-18824</v>
      </c>
      <c r="BJ146" s="100">
        <v>-19472</v>
      </c>
      <c r="BK146" s="100">
        <v>-20194</v>
      </c>
      <c r="BL146" s="100">
        <v>-21095</v>
      </c>
      <c r="BM146" s="100">
        <v>-21794</v>
      </c>
    </row>
    <row r="147" spans="1:65" ht="13.5" customHeight="1" thickBot="1">
      <c r="A147" s="118" t="s">
        <v>136</v>
      </c>
      <c r="B147" s="107">
        <v>106821</v>
      </c>
      <c r="C147" s="107">
        <v>111316</v>
      </c>
      <c r="D147" s="107">
        <v>118528</v>
      </c>
      <c r="E147" s="107">
        <v>118228</v>
      </c>
      <c r="F147" s="107">
        <v>134532</v>
      </c>
      <c r="G147" s="107">
        <v>157464</v>
      </c>
      <c r="H147" s="107">
        <v>178134</v>
      </c>
      <c r="I147" s="107">
        <v>183640</v>
      </c>
      <c r="J147" s="107">
        <v>195649</v>
      </c>
      <c r="K147" s="107">
        <v>210172</v>
      </c>
      <c r="L147" s="107">
        <v>230681</v>
      </c>
      <c r="M147" s="107">
        <v>245707</v>
      </c>
      <c r="N147" s="107">
        <v>269359</v>
      </c>
      <c r="O147" s="107">
        <v>332332</v>
      </c>
      <c r="P147" s="107">
        <v>371792</v>
      </c>
      <c r="Q147" s="120">
        <v>95975</v>
      </c>
      <c r="R147" s="107">
        <v>409218</v>
      </c>
      <c r="S147" s="107">
        <v>458746</v>
      </c>
      <c r="T147" s="107">
        <v>504028</v>
      </c>
      <c r="U147" s="107">
        <v>590941</v>
      </c>
      <c r="V147" s="107">
        <v>678241</v>
      </c>
      <c r="W147" s="107">
        <v>745743</v>
      </c>
      <c r="X147" s="107">
        <v>808364</v>
      </c>
      <c r="Y147" s="107">
        <v>851805</v>
      </c>
      <c r="Z147" s="107">
        <v>946344</v>
      </c>
      <c r="AA147" s="107">
        <v>990382</v>
      </c>
      <c r="AB147" s="107">
        <v>1004017</v>
      </c>
      <c r="AC147" s="107">
        <v>1064416</v>
      </c>
      <c r="AD147" s="107">
        <v>1143743</v>
      </c>
      <c r="AE147" s="107">
        <v>1252993</v>
      </c>
      <c r="AF147" s="107">
        <v>1324226</v>
      </c>
      <c r="AG147" s="107">
        <v>1381529</v>
      </c>
      <c r="AH147" s="107">
        <v>1409386</v>
      </c>
      <c r="AI147" s="107">
        <v>1461752</v>
      </c>
      <c r="AJ147" s="107">
        <v>1515742</v>
      </c>
      <c r="AK147" s="107">
        <v>1560484</v>
      </c>
      <c r="AL147" s="107">
        <v>1601116</v>
      </c>
      <c r="AM147" s="107">
        <v>1652458</v>
      </c>
      <c r="AN147" s="107">
        <v>1701842</v>
      </c>
      <c r="AO147" s="107">
        <v>1788950</v>
      </c>
      <c r="AP147" s="107">
        <v>1862846</v>
      </c>
      <c r="AQ147" s="107">
        <v>2010894</v>
      </c>
      <c r="AR147" s="107">
        <v>2159899</v>
      </c>
      <c r="AS147" s="107">
        <v>2292841</v>
      </c>
      <c r="AT147" s="107">
        <v>2471957</v>
      </c>
      <c r="AU147" s="107">
        <v>2655050</v>
      </c>
      <c r="AV147" s="107">
        <v>2728686</v>
      </c>
      <c r="AW147" s="107">
        <v>2982544</v>
      </c>
      <c r="AX147" s="107">
        <v>3517677</v>
      </c>
      <c r="AY147" s="107">
        <v>3457079</v>
      </c>
      <c r="AZ147" s="107">
        <v>3603065</v>
      </c>
      <c r="BA147" s="107">
        <v>3536945</v>
      </c>
      <c r="BB147" s="107">
        <v>3454648</v>
      </c>
      <c r="BC147" s="107">
        <v>3506091</v>
      </c>
      <c r="BD147" s="100">
        <f t="shared" si="2"/>
        <v>475463</v>
      </c>
      <c r="BE147" s="107">
        <v>3688383</v>
      </c>
      <c r="BF147" s="107">
        <v>3852612</v>
      </c>
      <c r="BG147" s="107">
        <v>3981554</v>
      </c>
      <c r="BH147" s="107">
        <v>4172992</v>
      </c>
      <c r="BI147" s="107">
        <v>4406696</v>
      </c>
      <c r="BJ147" s="107">
        <v>4595882</v>
      </c>
      <c r="BK147" s="121">
        <v>4754116</v>
      </c>
      <c r="BL147" s="121">
        <v>4996465</v>
      </c>
      <c r="BM147" s="121">
        <v>5164605</v>
      </c>
    </row>
    <row r="148" spans="1:65" ht="13.5" customHeight="1">
      <c r="A148" s="112" t="s">
        <v>5</v>
      </c>
      <c r="B148" s="106">
        <v>93286</v>
      </c>
      <c r="C148" s="106">
        <v>96352</v>
      </c>
      <c r="D148" s="106">
        <v>102794</v>
      </c>
      <c r="E148" s="106">
        <v>101699</v>
      </c>
      <c r="F148" s="106">
        <v>114817</v>
      </c>
      <c r="G148" s="106">
        <v>137040</v>
      </c>
      <c r="H148" s="106">
        <v>155798</v>
      </c>
      <c r="I148" s="106">
        <v>158436</v>
      </c>
      <c r="J148" s="106">
        <v>168042</v>
      </c>
      <c r="K148" s="106">
        <v>177346</v>
      </c>
      <c r="L148" s="106">
        <v>193470</v>
      </c>
      <c r="M148" s="106">
        <v>199961</v>
      </c>
      <c r="N148" s="106">
        <v>216496</v>
      </c>
      <c r="O148" s="106">
        <v>270780</v>
      </c>
      <c r="P148" s="106">
        <v>301098</v>
      </c>
      <c r="Q148" s="106">
        <v>77281</v>
      </c>
      <c r="R148" s="106">
        <v>328675</v>
      </c>
      <c r="S148" s="106">
        <v>369585</v>
      </c>
      <c r="T148" s="106">
        <v>404941</v>
      </c>
      <c r="U148" s="106">
        <v>477044</v>
      </c>
      <c r="V148" s="106">
        <v>542956</v>
      </c>
      <c r="W148" s="106">
        <v>594892</v>
      </c>
      <c r="X148" s="106">
        <v>660934</v>
      </c>
      <c r="Y148" s="106">
        <v>685632</v>
      </c>
      <c r="Z148" s="106">
        <v>769396</v>
      </c>
      <c r="AA148" s="106">
        <v>806842</v>
      </c>
      <c r="AB148" s="106">
        <v>809243</v>
      </c>
      <c r="AC148" s="106">
        <v>860012</v>
      </c>
      <c r="AD148" s="106">
        <v>932832</v>
      </c>
      <c r="AE148" s="106">
        <v>1027928</v>
      </c>
      <c r="AF148" s="106">
        <v>1082539</v>
      </c>
      <c r="AG148" s="106">
        <v>1129191</v>
      </c>
      <c r="AH148" s="106">
        <v>1142799</v>
      </c>
      <c r="AI148" s="106">
        <v>1182380</v>
      </c>
      <c r="AJ148" s="106">
        <v>1227078</v>
      </c>
      <c r="AK148" s="106">
        <v>1259580</v>
      </c>
      <c r="AL148" s="106">
        <v>1290490</v>
      </c>
      <c r="AM148" s="106">
        <v>1335854</v>
      </c>
      <c r="AN148" s="106">
        <v>1381064</v>
      </c>
      <c r="AO148" s="106">
        <v>1458185</v>
      </c>
      <c r="AP148" s="106">
        <v>1516008</v>
      </c>
      <c r="AQ148" s="106">
        <v>1655232</v>
      </c>
      <c r="AR148" s="106">
        <v>1796890</v>
      </c>
      <c r="AS148" s="106">
        <v>1913330</v>
      </c>
      <c r="AT148" s="106">
        <v>2069746</v>
      </c>
      <c r="AU148" s="106">
        <v>2232981</v>
      </c>
      <c r="AV148" s="106">
        <v>2275049</v>
      </c>
      <c r="AW148" s="106">
        <v>2507793</v>
      </c>
      <c r="AX148" s="106">
        <v>3000661</v>
      </c>
      <c r="AY148" s="106">
        <v>2902397</v>
      </c>
      <c r="AZ148" s="106">
        <v>3104459</v>
      </c>
      <c r="BA148" s="106">
        <v>3029357</v>
      </c>
      <c r="BB148" s="106">
        <v>2820837</v>
      </c>
      <c r="BC148" s="106">
        <v>2800038</v>
      </c>
      <c r="BD148" s="100">
        <f t="shared" si="2"/>
        <v>380315</v>
      </c>
      <c r="BE148" s="106">
        <v>2945306</v>
      </c>
      <c r="BF148" s="106">
        <v>3077939</v>
      </c>
      <c r="BG148" s="106">
        <v>3180353</v>
      </c>
      <c r="BH148" s="106">
        <v>3315775</v>
      </c>
      <c r="BI148" s="106">
        <v>3494104</v>
      </c>
      <c r="BJ148" s="106">
        <v>3623395</v>
      </c>
      <c r="BK148" s="106">
        <v>3718725</v>
      </c>
      <c r="BL148" s="106">
        <v>3893246</v>
      </c>
      <c r="BM148" s="106">
        <v>3989870</v>
      </c>
    </row>
    <row r="149" spans="1:65" ht="13.5" customHeight="1">
      <c r="A149" s="112" t="s">
        <v>6</v>
      </c>
      <c r="B149" s="100">
        <v>13535</v>
      </c>
      <c r="C149" s="100">
        <v>14964</v>
      </c>
      <c r="D149" s="100">
        <v>15734</v>
      </c>
      <c r="E149" s="100">
        <v>16529</v>
      </c>
      <c r="F149" s="100">
        <v>19715</v>
      </c>
      <c r="G149" s="100">
        <v>20424</v>
      </c>
      <c r="H149" s="100">
        <v>22336</v>
      </c>
      <c r="I149" s="100">
        <v>25204</v>
      </c>
      <c r="J149" s="100">
        <v>27607</v>
      </c>
      <c r="K149" s="100">
        <v>32826</v>
      </c>
      <c r="L149" s="100">
        <v>37212</v>
      </c>
      <c r="M149" s="100">
        <v>45746</v>
      </c>
      <c r="N149" s="100">
        <v>52862</v>
      </c>
      <c r="O149" s="100">
        <v>61552</v>
      </c>
      <c r="P149" s="100">
        <v>70695</v>
      </c>
      <c r="Q149" s="100">
        <v>18695</v>
      </c>
      <c r="R149" s="100">
        <v>80543</v>
      </c>
      <c r="S149" s="100">
        <v>89161</v>
      </c>
      <c r="T149" s="100">
        <v>99087</v>
      </c>
      <c r="U149" s="100">
        <v>113898</v>
      </c>
      <c r="V149" s="100">
        <v>135285</v>
      </c>
      <c r="W149" s="100">
        <v>150851</v>
      </c>
      <c r="X149" s="100">
        <v>147430</v>
      </c>
      <c r="Y149" s="100">
        <v>166173</v>
      </c>
      <c r="Z149" s="100">
        <v>176949</v>
      </c>
      <c r="AA149" s="100">
        <v>183540</v>
      </c>
      <c r="AB149" s="100">
        <v>194774</v>
      </c>
      <c r="AC149" s="100">
        <v>204404</v>
      </c>
      <c r="AD149" s="100">
        <v>210911</v>
      </c>
      <c r="AE149" s="100">
        <v>225065</v>
      </c>
      <c r="AF149" s="100">
        <v>241687</v>
      </c>
      <c r="AG149" s="100">
        <v>252338</v>
      </c>
      <c r="AH149" s="100">
        <v>266587</v>
      </c>
      <c r="AI149" s="100">
        <v>279372</v>
      </c>
      <c r="AJ149" s="100">
        <v>288664</v>
      </c>
      <c r="AK149" s="100">
        <v>300904</v>
      </c>
      <c r="AL149" s="100">
        <v>310626</v>
      </c>
      <c r="AM149" s="100">
        <v>316604</v>
      </c>
      <c r="AN149" s="100">
        <v>320778</v>
      </c>
      <c r="AO149" s="100">
        <v>330765</v>
      </c>
      <c r="AP149" s="100">
        <v>346838</v>
      </c>
      <c r="AQ149" s="100">
        <v>355662</v>
      </c>
      <c r="AR149" s="100">
        <v>363009</v>
      </c>
      <c r="AS149" s="100">
        <v>379511</v>
      </c>
      <c r="AT149" s="100">
        <v>402211</v>
      </c>
      <c r="AU149" s="100">
        <v>422069</v>
      </c>
      <c r="AV149" s="100">
        <v>453637</v>
      </c>
      <c r="AW149" s="100">
        <v>474751</v>
      </c>
      <c r="AX149" s="100">
        <v>517016</v>
      </c>
      <c r="AY149" s="100">
        <v>554682</v>
      </c>
      <c r="AZ149" s="100">
        <v>498606</v>
      </c>
      <c r="BA149" s="100">
        <v>507588</v>
      </c>
      <c r="BB149" s="100">
        <v>633811</v>
      </c>
      <c r="BC149" s="100">
        <v>706053</v>
      </c>
      <c r="BD149" s="100">
        <f t="shared" si="2"/>
        <v>95148</v>
      </c>
      <c r="BE149" s="100">
        <v>743077</v>
      </c>
      <c r="BF149" s="100">
        <v>774673</v>
      </c>
      <c r="BG149" s="100">
        <v>801201</v>
      </c>
      <c r="BH149" s="100">
        <v>857217</v>
      </c>
      <c r="BI149" s="100">
        <v>912592</v>
      </c>
      <c r="BJ149" s="100">
        <v>972487</v>
      </c>
      <c r="BK149" s="100">
        <v>1035391</v>
      </c>
      <c r="BL149" s="100">
        <v>1103219</v>
      </c>
      <c r="BM149" s="100">
        <v>1174735</v>
      </c>
    </row>
    <row r="150" spans="1:65" ht="13.5" customHeight="1">
      <c r="A150" s="113" t="s">
        <v>313</v>
      </c>
      <c r="B150" s="114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</row>
    <row r="151" ht="13.5" customHeight="1">
      <c r="A151" s="122" t="s">
        <v>314</v>
      </c>
    </row>
  </sheetData>
  <sheetProtection/>
  <mergeCells count="1">
    <mergeCell ref="A1:F1"/>
  </mergeCells>
  <hyperlinks>
    <hyperlink ref="A1:F1" r:id="rId1" display="Table 3.2 - OUTLAYS BY FUNCTION AND SUBFUNCTION:  1962 - 202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66"/>
  <sheetViews>
    <sheetView zoomScale="115" zoomScaleNormal="115" zoomScalePageLayoutView="0" workbookViewId="0" topLeftCell="A1">
      <pane xSplit="1" ySplit="4" topLeftCell="EI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M1" sqref="EM1:EM16384"/>
    </sheetView>
  </sheetViews>
  <sheetFormatPr defaultColWidth="9.7109375" defaultRowHeight="15"/>
  <cols>
    <col min="1" max="1" width="33.57421875" style="30" customWidth="1"/>
    <col min="2" max="138" width="9.7109375" style="0" customWidth="1"/>
    <col min="139" max="142" width="7.140625" style="0" customWidth="1"/>
    <col min="143" max="143" width="8.28125" style="0" customWidth="1"/>
    <col min="144" max="144" width="9.7109375" style="8" customWidth="1"/>
  </cols>
  <sheetData>
    <row r="1" ht="15.75" customHeight="1">
      <c r="A1" s="71" t="s">
        <v>315</v>
      </c>
    </row>
    <row r="2" spans="1:135" ht="15.75" customHeight="1">
      <c r="A2" s="43" t="s">
        <v>315</v>
      </c>
      <c r="EE2" s="59">
        <f>SUM(ED59,ED52,ED27,ED14,ED12)</f>
        <v>135449</v>
      </c>
    </row>
    <row r="3" spans="1:144" ht="13.5" customHeight="1">
      <c r="A3" s="32" t="s">
        <v>10</v>
      </c>
      <c r="EN3" s="175">
        <f>SUM(EM14)</f>
        <v>79839</v>
      </c>
    </row>
    <row r="4" spans="1:163" ht="13.5" customHeight="1">
      <c r="A4" s="33" t="s">
        <v>137</v>
      </c>
      <c r="B4" s="28" t="s">
        <v>251</v>
      </c>
      <c r="C4" s="26"/>
      <c r="D4" s="27"/>
      <c r="E4" s="28" t="s">
        <v>252</v>
      </c>
      <c r="F4" s="26"/>
      <c r="G4" s="27"/>
      <c r="H4" s="28" t="s">
        <v>253</v>
      </c>
      <c r="I4" s="26"/>
      <c r="J4" s="27"/>
      <c r="K4" s="28" t="s">
        <v>254</v>
      </c>
      <c r="L4" s="26"/>
      <c r="M4" s="27"/>
      <c r="N4" s="28" t="s">
        <v>255</v>
      </c>
      <c r="O4" s="26"/>
      <c r="P4" s="27"/>
      <c r="Q4" s="28" t="s">
        <v>256</v>
      </c>
      <c r="R4" s="26"/>
      <c r="S4" s="27"/>
      <c r="T4" s="28" t="s">
        <v>257</v>
      </c>
      <c r="U4" s="26"/>
      <c r="V4" s="27"/>
      <c r="W4" s="28" t="s">
        <v>258</v>
      </c>
      <c r="X4" s="26"/>
      <c r="Y4" s="27"/>
      <c r="Z4" s="28" t="s">
        <v>259</v>
      </c>
      <c r="AA4" s="26"/>
      <c r="AB4" s="27"/>
      <c r="AC4" s="28" t="s">
        <v>260</v>
      </c>
      <c r="AD4" s="26"/>
      <c r="AE4" s="27"/>
      <c r="AF4" s="28" t="s">
        <v>261</v>
      </c>
      <c r="AG4" s="26"/>
      <c r="AH4" s="27"/>
      <c r="AI4" s="28" t="s">
        <v>262</v>
      </c>
      <c r="AJ4" s="26"/>
      <c r="AK4" s="27"/>
      <c r="AL4" s="28" t="s">
        <v>263</v>
      </c>
      <c r="AM4" s="26"/>
      <c r="AN4" s="27"/>
      <c r="AO4" s="28" t="s">
        <v>264</v>
      </c>
      <c r="AP4" s="26"/>
      <c r="AQ4" s="27"/>
      <c r="AR4" s="28" t="s">
        <v>265</v>
      </c>
      <c r="AS4" s="26"/>
      <c r="AT4" s="27"/>
      <c r="AU4" s="28" t="s">
        <v>266</v>
      </c>
      <c r="AV4" s="26"/>
      <c r="AW4" s="27"/>
      <c r="AX4" s="28" t="s">
        <v>267</v>
      </c>
      <c r="AY4" s="26"/>
      <c r="AZ4" s="27"/>
      <c r="BA4" s="28" t="s">
        <v>268</v>
      </c>
      <c r="BB4" s="26"/>
      <c r="BC4" s="27"/>
      <c r="BD4" s="28" t="s">
        <v>269</v>
      </c>
      <c r="BE4" s="26"/>
      <c r="BF4" s="27"/>
      <c r="BG4" s="28" t="s">
        <v>270</v>
      </c>
      <c r="BH4" s="26"/>
      <c r="BI4" s="27"/>
      <c r="BJ4" s="28" t="s">
        <v>271</v>
      </c>
      <c r="BK4" s="26"/>
      <c r="BL4" s="27"/>
      <c r="BM4" s="28" t="s">
        <v>272</v>
      </c>
      <c r="BN4" s="26"/>
      <c r="BO4" s="27"/>
      <c r="BP4" s="28" t="s">
        <v>273</v>
      </c>
      <c r="BQ4" s="26"/>
      <c r="BR4" s="27"/>
      <c r="BS4" s="28" t="s">
        <v>274</v>
      </c>
      <c r="BT4" s="26"/>
      <c r="BU4" s="27"/>
      <c r="BV4" s="28" t="s">
        <v>275</v>
      </c>
      <c r="BW4" s="26"/>
      <c r="BX4" s="27"/>
      <c r="BY4" s="28" t="s">
        <v>276</v>
      </c>
      <c r="BZ4" s="26"/>
      <c r="CA4" s="27"/>
      <c r="CB4" s="28" t="s">
        <v>277</v>
      </c>
      <c r="CC4" s="26"/>
      <c r="CD4" s="27"/>
      <c r="CE4" s="28" t="s">
        <v>278</v>
      </c>
      <c r="CF4" s="26"/>
      <c r="CG4" s="27"/>
      <c r="CH4" s="28" t="s">
        <v>279</v>
      </c>
      <c r="CI4" s="26"/>
      <c r="CJ4" s="27"/>
      <c r="CK4" s="28" t="s">
        <v>280</v>
      </c>
      <c r="CL4" s="26"/>
      <c r="CM4" s="27"/>
      <c r="CN4" s="28" t="s">
        <v>281</v>
      </c>
      <c r="CO4" s="26"/>
      <c r="CP4" s="27"/>
      <c r="CQ4" s="28" t="s">
        <v>282</v>
      </c>
      <c r="CR4" s="26"/>
      <c r="CS4" s="27"/>
      <c r="CT4" s="28" t="s">
        <v>283</v>
      </c>
      <c r="CU4" s="26"/>
      <c r="CV4" s="27"/>
      <c r="CW4" s="28" t="s">
        <v>284</v>
      </c>
      <c r="CX4" s="26"/>
      <c r="CY4" s="27"/>
      <c r="CZ4" s="28" t="s">
        <v>285</v>
      </c>
      <c r="DA4" s="26"/>
      <c r="DB4" s="27"/>
      <c r="DC4" s="28" t="s">
        <v>286</v>
      </c>
      <c r="DD4" s="26"/>
      <c r="DE4" s="27"/>
      <c r="DF4" s="28" t="s">
        <v>287</v>
      </c>
      <c r="DG4" s="26"/>
      <c r="DH4" s="27"/>
      <c r="DI4" s="28" t="s">
        <v>288</v>
      </c>
      <c r="DJ4" s="26"/>
      <c r="DK4" s="27"/>
      <c r="DL4" s="28" t="s">
        <v>289</v>
      </c>
      <c r="DM4" s="26"/>
      <c r="DN4" s="27"/>
      <c r="DO4" s="28" t="s">
        <v>290</v>
      </c>
      <c r="DP4" s="26"/>
      <c r="DQ4" s="27"/>
      <c r="DR4" s="28" t="s">
        <v>291</v>
      </c>
      <c r="DS4" s="26"/>
      <c r="DT4" s="27"/>
      <c r="DU4" s="28" t="s">
        <v>292</v>
      </c>
      <c r="DV4" s="26"/>
      <c r="DW4" s="27"/>
      <c r="DX4" s="28" t="s">
        <v>293</v>
      </c>
      <c r="DY4" s="26"/>
      <c r="DZ4" s="27"/>
      <c r="EA4" s="28" t="s">
        <v>294</v>
      </c>
      <c r="EB4" s="26"/>
      <c r="EC4" s="27"/>
      <c r="ED4" s="28" t="s">
        <v>295</v>
      </c>
      <c r="EE4" s="26"/>
      <c r="EF4" s="27"/>
      <c r="EG4" s="28" t="s">
        <v>0</v>
      </c>
      <c r="EH4" s="26"/>
      <c r="EI4" s="27"/>
      <c r="EJ4" s="28" t="s">
        <v>296</v>
      </c>
      <c r="EK4" s="26"/>
      <c r="EL4" s="27"/>
      <c r="EM4" s="28" t="s">
        <v>297</v>
      </c>
      <c r="EN4" s="176"/>
      <c r="EO4" s="27"/>
      <c r="EP4" s="28" t="s">
        <v>298</v>
      </c>
      <c r="EQ4" s="26"/>
      <c r="ER4" s="27"/>
      <c r="ES4" s="28" t="s">
        <v>299</v>
      </c>
      <c r="ET4" s="26"/>
      <c r="EU4" s="27"/>
      <c r="EV4" s="28" t="s">
        <v>300</v>
      </c>
      <c r="EW4" s="26"/>
      <c r="EX4" s="27"/>
      <c r="EY4" s="28" t="s">
        <v>301</v>
      </c>
      <c r="EZ4" s="26"/>
      <c r="FA4" s="27"/>
      <c r="FB4" s="28" t="s">
        <v>302</v>
      </c>
      <c r="FC4" s="26"/>
      <c r="FD4" s="27"/>
      <c r="FE4" s="28" t="s">
        <v>303</v>
      </c>
      <c r="FF4" s="26"/>
      <c r="FG4" s="26"/>
    </row>
    <row r="5" spans="1:163" ht="13.5" customHeight="1">
      <c r="A5" s="34"/>
      <c r="B5" s="12" t="s">
        <v>138</v>
      </c>
      <c r="C5" s="12" t="s">
        <v>316</v>
      </c>
      <c r="D5" s="12" t="s">
        <v>317</v>
      </c>
      <c r="E5" s="12" t="s">
        <v>138</v>
      </c>
      <c r="F5" s="12" t="s">
        <v>316</v>
      </c>
      <c r="G5" s="12" t="s">
        <v>317</v>
      </c>
      <c r="H5" s="12" t="s">
        <v>138</v>
      </c>
      <c r="I5" s="12" t="s">
        <v>316</v>
      </c>
      <c r="J5" s="12" t="s">
        <v>317</v>
      </c>
      <c r="K5" s="12" t="s">
        <v>138</v>
      </c>
      <c r="L5" s="12" t="s">
        <v>316</v>
      </c>
      <c r="M5" s="12" t="s">
        <v>317</v>
      </c>
      <c r="N5" s="12" t="s">
        <v>138</v>
      </c>
      <c r="O5" s="12" t="s">
        <v>316</v>
      </c>
      <c r="P5" s="12" t="s">
        <v>317</v>
      </c>
      <c r="Q5" s="12" t="s">
        <v>138</v>
      </c>
      <c r="R5" s="12" t="s">
        <v>316</v>
      </c>
      <c r="S5" s="12" t="s">
        <v>317</v>
      </c>
      <c r="T5" s="12" t="s">
        <v>138</v>
      </c>
      <c r="U5" s="12" t="s">
        <v>316</v>
      </c>
      <c r="V5" s="12" t="s">
        <v>317</v>
      </c>
      <c r="W5" s="12" t="s">
        <v>138</v>
      </c>
      <c r="X5" s="12" t="s">
        <v>316</v>
      </c>
      <c r="Y5" s="12" t="s">
        <v>317</v>
      </c>
      <c r="Z5" s="12" t="s">
        <v>138</v>
      </c>
      <c r="AA5" s="12" t="s">
        <v>316</v>
      </c>
      <c r="AB5" s="12" t="s">
        <v>317</v>
      </c>
      <c r="AC5" s="12" t="s">
        <v>138</v>
      </c>
      <c r="AD5" s="12" t="s">
        <v>316</v>
      </c>
      <c r="AE5" s="12" t="s">
        <v>317</v>
      </c>
      <c r="AF5" s="12" t="s">
        <v>138</v>
      </c>
      <c r="AG5" s="12" t="s">
        <v>316</v>
      </c>
      <c r="AH5" s="12" t="s">
        <v>317</v>
      </c>
      <c r="AI5" s="12" t="s">
        <v>138</v>
      </c>
      <c r="AJ5" s="12" t="s">
        <v>316</v>
      </c>
      <c r="AK5" s="12" t="s">
        <v>317</v>
      </c>
      <c r="AL5" s="12" t="s">
        <v>138</v>
      </c>
      <c r="AM5" s="12" t="s">
        <v>316</v>
      </c>
      <c r="AN5" s="12" t="s">
        <v>317</v>
      </c>
      <c r="AO5" s="12" t="s">
        <v>138</v>
      </c>
      <c r="AP5" s="12" t="s">
        <v>316</v>
      </c>
      <c r="AQ5" s="12" t="s">
        <v>317</v>
      </c>
      <c r="AR5" s="12" t="s">
        <v>138</v>
      </c>
      <c r="AS5" s="12" t="s">
        <v>316</v>
      </c>
      <c r="AT5" s="12" t="s">
        <v>317</v>
      </c>
      <c r="AU5" s="12" t="s">
        <v>138</v>
      </c>
      <c r="AV5" s="12" t="s">
        <v>316</v>
      </c>
      <c r="AW5" s="12" t="s">
        <v>317</v>
      </c>
      <c r="AX5" s="12" t="s">
        <v>138</v>
      </c>
      <c r="AY5" s="12" t="s">
        <v>316</v>
      </c>
      <c r="AZ5" s="12" t="s">
        <v>317</v>
      </c>
      <c r="BA5" s="12" t="s">
        <v>138</v>
      </c>
      <c r="BB5" s="12" t="s">
        <v>316</v>
      </c>
      <c r="BC5" s="12" t="s">
        <v>317</v>
      </c>
      <c r="BD5" s="12" t="s">
        <v>138</v>
      </c>
      <c r="BE5" s="12" t="s">
        <v>316</v>
      </c>
      <c r="BF5" s="12" t="s">
        <v>317</v>
      </c>
      <c r="BG5" s="12" t="s">
        <v>138</v>
      </c>
      <c r="BH5" s="12" t="s">
        <v>316</v>
      </c>
      <c r="BI5" s="12" t="s">
        <v>317</v>
      </c>
      <c r="BJ5" s="12" t="s">
        <v>138</v>
      </c>
      <c r="BK5" s="12" t="s">
        <v>316</v>
      </c>
      <c r="BL5" s="12" t="s">
        <v>317</v>
      </c>
      <c r="BM5" s="12" t="s">
        <v>138</v>
      </c>
      <c r="BN5" s="12" t="s">
        <v>316</v>
      </c>
      <c r="BO5" s="12" t="s">
        <v>317</v>
      </c>
      <c r="BP5" s="12" t="s">
        <v>138</v>
      </c>
      <c r="BQ5" s="12" t="s">
        <v>316</v>
      </c>
      <c r="BR5" s="12" t="s">
        <v>317</v>
      </c>
      <c r="BS5" s="12" t="s">
        <v>138</v>
      </c>
      <c r="BT5" s="12" t="s">
        <v>316</v>
      </c>
      <c r="BU5" s="12" t="s">
        <v>317</v>
      </c>
      <c r="BV5" s="12" t="s">
        <v>138</v>
      </c>
      <c r="BW5" s="12" t="s">
        <v>316</v>
      </c>
      <c r="BX5" s="12" t="s">
        <v>317</v>
      </c>
      <c r="BY5" s="12" t="s">
        <v>138</v>
      </c>
      <c r="BZ5" s="12" t="s">
        <v>316</v>
      </c>
      <c r="CA5" s="12" t="s">
        <v>317</v>
      </c>
      <c r="CB5" s="12" t="s">
        <v>138</v>
      </c>
      <c r="CC5" s="12" t="s">
        <v>316</v>
      </c>
      <c r="CD5" s="12" t="s">
        <v>317</v>
      </c>
      <c r="CE5" s="12" t="s">
        <v>138</v>
      </c>
      <c r="CF5" s="12" t="s">
        <v>316</v>
      </c>
      <c r="CG5" s="12" t="s">
        <v>317</v>
      </c>
      <c r="CH5" s="12" t="s">
        <v>138</v>
      </c>
      <c r="CI5" s="12" t="s">
        <v>316</v>
      </c>
      <c r="CJ5" s="12" t="s">
        <v>317</v>
      </c>
      <c r="CK5" s="12" t="s">
        <v>138</v>
      </c>
      <c r="CL5" s="12" t="s">
        <v>316</v>
      </c>
      <c r="CM5" s="12" t="s">
        <v>317</v>
      </c>
      <c r="CN5" s="16" t="s">
        <v>138</v>
      </c>
      <c r="CO5" s="16" t="s">
        <v>316</v>
      </c>
      <c r="CP5" s="16" t="s">
        <v>317</v>
      </c>
      <c r="CQ5" s="16" t="s">
        <v>138</v>
      </c>
      <c r="CR5" s="16" t="s">
        <v>316</v>
      </c>
      <c r="CS5" s="16" t="s">
        <v>317</v>
      </c>
      <c r="CT5" s="16" t="s">
        <v>138</v>
      </c>
      <c r="CU5" s="16" t="s">
        <v>316</v>
      </c>
      <c r="CV5" s="16" t="s">
        <v>317</v>
      </c>
      <c r="CW5" s="16" t="s">
        <v>138</v>
      </c>
      <c r="CX5" s="16" t="s">
        <v>316</v>
      </c>
      <c r="CY5" s="16" t="s">
        <v>317</v>
      </c>
      <c r="CZ5" s="16" t="s">
        <v>138</v>
      </c>
      <c r="DA5" s="16" t="s">
        <v>316</v>
      </c>
      <c r="DB5" s="16" t="s">
        <v>317</v>
      </c>
      <c r="DC5" s="16" t="s">
        <v>138</v>
      </c>
      <c r="DD5" s="16" t="s">
        <v>316</v>
      </c>
      <c r="DE5" s="16" t="s">
        <v>317</v>
      </c>
      <c r="DF5" s="16" t="s">
        <v>138</v>
      </c>
      <c r="DG5" s="16" t="s">
        <v>316</v>
      </c>
      <c r="DH5" s="16" t="s">
        <v>317</v>
      </c>
      <c r="DI5" s="16" t="s">
        <v>138</v>
      </c>
      <c r="DJ5" s="16" t="s">
        <v>316</v>
      </c>
      <c r="DK5" s="16" t="s">
        <v>317</v>
      </c>
      <c r="DL5" s="16" t="s">
        <v>138</v>
      </c>
      <c r="DM5" s="16" t="s">
        <v>316</v>
      </c>
      <c r="DN5" s="16" t="s">
        <v>317</v>
      </c>
      <c r="DO5" s="16" t="s">
        <v>138</v>
      </c>
      <c r="DP5" s="16" t="s">
        <v>316</v>
      </c>
      <c r="DQ5" s="16" t="s">
        <v>317</v>
      </c>
      <c r="DR5" s="16" t="s">
        <v>138</v>
      </c>
      <c r="DS5" s="16" t="s">
        <v>316</v>
      </c>
      <c r="DT5" s="16" t="s">
        <v>317</v>
      </c>
      <c r="DU5" s="16" t="s">
        <v>138</v>
      </c>
      <c r="DV5" s="16" t="s">
        <v>316</v>
      </c>
      <c r="DW5" s="16" t="s">
        <v>317</v>
      </c>
      <c r="DX5" s="16" t="s">
        <v>138</v>
      </c>
      <c r="DY5" s="16" t="s">
        <v>316</v>
      </c>
      <c r="DZ5" s="16" t="s">
        <v>317</v>
      </c>
      <c r="EA5" s="16" t="s">
        <v>138</v>
      </c>
      <c r="EB5" s="16" t="s">
        <v>316</v>
      </c>
      <c r="EC5" s="16" t="s">
        <v>317</v>
      </c>
      <c r="ED5" s="16" t="s">
        <v>138</v>
      </c>
      <c r="EE5" s="16" t="s">
        <v>316</v>
      </c>
      <c r="EF5" s="16" t="s">
        <v>317</v>
      </c>
      <c r="EG5" s="16" t="s">
        <v>138</v>
      </c>
      <c r="EH5" s="16" t="s">
        <v>316</v>
      </c>
      <c r="EI5" s="16" t="s">
        <v>317</v>
      </c>
      <c r="EJ5" s="16" t="s">
        <v>138</v>
      </c>
      <c r="EK5" s="16" t="s">
        <v>316</v>
      </c>
      <c r="EL5" s="16" t="s">
        <v>317</v>
      </c>
      <c r="EM5" s="16" t="s">
        <v>138</v>
      </c>
      <c r="EN5" s="177" t="s">
        <v>316</v>
      </c>
      <c r="EO5" s="16" t="s">
        <v>317</v>
      </c>
      <c r="EP5" s="16" t="s">
        <v>138</v>
      </c>
      <c r="EQ5" s="16" t="s">
        <v>316</v>
      </c>
      <c r="ER5" s="16" t="s">
        <v>317</v>
      </c>
      <c r="ES5" s="16" t="s">
        <v>138</v>
      </c>
      <c r="ET5" s="16" t="s">
        <v>316</v>
      </c>
      <c r="EU5" s="16" t="s">
        <v>317</v>
      </c>
      <c r="EV5" s="16" t="s">
        <v>138</v>
      </c>
      <c r="EW5" s="16" t="s">
        <v>316</v>
      </c>
      <c r="EX5" s="16" t="s">
        <v>317</v>
      </c>
      <c r="EY5" s="16" t="s">
        <v>138</v>
      </c>
      <c r="EZ5" s="16" t="s">
        <v>316</v>
      </c>
      <c r="FA5" s="16" t="s">
        <v>317</v>
      </c>
      <c r="FB5" s="16" t="s">
        <v>138</v>
      </c>
      <c r="FC5" s="16" t="s">
        <v>316</v>
      </c>
      <c r="FD5" s="16" t="s">
        <v>317</v>
      </c>
      <c r="FE5" s="16" t="s">
        <v>138</v>
      </c>
      <c r="FF5" s="16" t="s">
        <v>316</v>
      </c>
      <c r="FG5" s="16" t="s">
        <v>317</v>
      </c>
    </row>
    <row r="6" spans="1:163" ht="13.5" customHeight="1">
      <c r="A6" s="35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78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ht="13.5" customHeight="1">
      <c r="A7" s="36" t="s">
        <v>140</v>
      </c>
      <c r="B7" s="17">
        <v>31716</v>
      </c>
      <c r="C7" s="17">
        <v>31716</v>
      </c>
      <c r="D7" s="17" t="s">
        <v>3</v>
      </c>
      <c r="E7" s="17">
        <v>35266</v>
      </c>
      <c r="F7" s="17">
        <v>35266</v>
      </c>
      <c r="G7" s="17" t="s">
        <v>3</v>
      </c>
      <c r="H7" s="17">
        <v>42956</v>
      </c>
      <c r="I7" s="17">
        <v>42956</v>
      </c>
      <c r="J7" s="17" t="s">
        <v>3</v>
      </c>
      <c r="K7" s="17">
        <v>48760</v>
      </c>
      <c r="L7" s="17">
        <v>48760</v>
      </c>
      <c r="M7" s="17" t="s">
        <v>3</v>
      </c>
      <c r="N7" s="17">
        <v>55828</v>
      </c>
      <c r="O7" s="17">
        <v>55828</v>
      </c>
      <c r="P7" s="17" t="s">
        <v>3</v>
      </c>
      <c r="Q7" s="17">
        <v>63361</v>
      </c>
      <c r="R7" s="17">
        <v>63361</v>
      </c>
      <c r="S7" s="17" t="s">
        <v>3</v>
      </c>
      <c r="T7" s="17">
        <v>16876</v>
      </c>
      <c r="U7" s="17">
        <v>16876</v>
      </c>
      <c r="V7" s="17" t="s">
        <v>3</v>
      </c>
      <c r="W7" s="17">
        <v>72486</v>
      </c>
      <c r="X7" s="17">
        <v>72486</v>
      </c>
      <c r="Y7" s="17" t="s">
        <v>3</v>
      </c>
      <c r="Z7" s="17">
        <v>80119</v>
      </c>
      <c r="AA7" s="17">
        <v>80119</v>
      </c>
      <c r="AB7" s="17" t="s">
        <v>3</v>
      </c>
      <c r="AC7" s="17">
        <v>89052</v>
      </c>
      <c r="AD7" s="17">
        <v>89052</v>
      </c>
      <c r="AE7" s="17" t="s">
        <v>3</v>
      </c>
      <c r="AF7" s="17">
        <v>102067</v>
      </c>
      <c r="AG7" s="17">
        <v>102067</v>
      </c>
      <c r="AH7" s="17" t="s">
        <v>3</v>
      </c>
      <c r="AI7" s="17">
        <v>121003</v>
      </c>
      <c r="AJ7" s="17">
        <v>121003</v>
      </c>
      <c r="AK7" s="17" t="s">
        <v>3</v>
      </c>
      <c r="AL7" s="17">
        <v>136454</v>
      </c>
      <c r="AM7" s="17">
        <v>136454</v>
      </c>
      <c r="AN7" s="17" t="s">
        <v>3</v>
      </c>
      <c r="AO7" s="17">
        <v>150893</v>
      </c>
      <c r="AP7" s="17">
        <v>150893</v>
      </c>
      <c r="AQ7" s="17" t="s">
        <v>3</v>
      </c>
      <c r="AR7" s="17">
        <v>158256</v>
      </c>
      <c r="AS7" s="17">
        <v>158256</v>
      </c>
      <c r="AT7" s="17" t="s">
        <v>3</v>
      </c>
      <c r="AU7" s="17">
        <v>167732</v>
      </c>
      <c r="AV7" s="17">
        <v>167732</v>
      </c>
      <c r="AW7" s="17" t="s">
        <v>3</v>
      </c>
      <c r="AX7" s="17">
        <v>176949</v>
      </c>
      <c r="AY7" s="17">
        <v>176949</v>
      </c>
      <c r="AZ7" s="17" t="s">
        <v>3</v>
      </c>
      <c r="BA7" s="17">
        <v>184612</v>
      </c>
      <c r="BB7" s="17">
        <v>184612</v>
      </c>
      <c r="BC7" s="17" t="s">
        <v>3</v>
      </c>
      <c r="BD7" s="17">
        <v>195331</v>
      </c>
      <c r="BE7" s="17">
        <v>195331</v>
      </c>
      <c r="BF7" s="17" t="s">
        <v>3</v>
      </c>
      <c r="BG7" s="17">
        <v>207493</v>
      </c>
      <c r="BH7" s="17">
        <v>207493</v>
      </c>
      <c r="BI7" s="17" t="s">
        <v>3</v>
      </c>
      <c r="BJ7" s="17">
        <v>221926</v>
      </c>
      <c r="BK7" s="17">
        <v>221926</v>
      </c>
      <c r="BL7" s="17" t="s">
        <v>3</v>
      </c>
      <c r="BM7" s="17">
        <v>239495</v>
      </c>
      <c r="BN7" s="17">
        <v>239495</v>
      </c>
      <c r="BO7" s="17" t="s">
        <v>3</v>
      </c>
      <c r="BP7" s="17">
        <v>254466</v>
      </c>
      <c r="BQ7" s="17">
        <v>254466</v>
      </c>
      <c r="BR7" s="17" t="s">
        <v>3</v>
      </c>
      <c r="BS7" s="17">
        <v>267934</v>
      </c>
      <c r="BT7" s="17">
        <v>267934</v>
      </c>
      <c r="BU7" s="17" t="s">
        <v>3</v>
      </c>
      <c r="BV7" s="17">
        <v>279710</v>
      </c>
      <c r="BW7" s="17">
        <v>279710</v>
      </c>
      <c r="BX7" s="17" t="s">
        <v>3</v>
      </c>
      <c r="BY7" s="17">
        <v>292669</v>
      </c>
      <c r="BZ7" s="17">
        <v>292669</v>
      </c>
      <c r="CA7" s="17" t="s">
        <v>3</v>
      </c>
      <c r="CB7" s="17">
        <v>303539</v>
      </c>
      <c r="CC7" s="17">
        <v>303539</v>
      </c>
      <c r="CD7" s="17" t="s">
        <v>3</v>
      </c>
      <c r="CE7" s="17">
        <v>316568</v>
      </c>
      <c r="CF7" s="17">
        <v>316568</v>
      </c>
      <c r="CG7" s="17" t="s">
        <v>3</v>
      </c>
      <c r="CH7" s="17">
        <v>327936</v>
      </c>
      <c r="CI7" s="17">
        <v>327936</v>
      </c>
      <c r="CJ7" s="17" t="s">
        <v>3</v>
      </c>
      <c r="CK7" s="17">
        <v>336064</v>
      </c>
      <c r="CL7" s="17">
        <v>336064</v>
      </c>
      <c r="CM7" s="17" t="s">
        <v>3</v>
      </c>
      <c r="CN7" s="17">
        <v>351432</v>
      </c>
      <c r="CO7" s="17">
        <v>351432</v>
      </c>
      <c r="CP7" s="17" t="s">
        <v>3</v>
      </c>
      <c r="CQ7" s="17">
        <v>370950</v>
      </c>
      <c r="CR7" s="17">
        <v>370950</v>
      </c>
      <c r="CS7" s="17" t="s">
        <v>3</v>
      </c>
      <c r="CT7" s="17">
        <v>387463</v>
      </c>
      <c r="CU7" s="17">
        <v>387463</v>
      </c>
      <c r="CV7" s="17" t="s">
        <v>3</v>
      </c>
      <c r="CW7" s="17">
        <v>400179</v>
      </c>
      <c r="CX7" s="17">
        <v>400179</v>
      </c>
      <c r="CY7" s="17" t="s">
        <v>3</v>
      </c>
      <c r="CZ7" s="17">
        <v>414788</v>
      </c>
      <c r="DA7" s="17">
        <v>414788</v>
      </c>
      <c r="DB7" s="17" t="s">
        <v>3</v>
      </c>
      <c r="DC7" s="17">
        <v>433956</v>
      </c>
      <c r="DD7" s="17">
        <v>433956</v>
      </c>
      <c r="DE7" s="17" t="s">
        <v>3</v>
      </c>
      <c r="DF7" s="17">
        <v>457726</v>
      </c>
      <c r="DG7" s="17">
        <v>457726</v>
      </c>
      <c r="DH7" s="17" t="s">
        <v>3</v>
      </c>
      <c r="DI7" s="17">
        <v>483320</v>
      </c>
      <c r="DJ7" s="17">
        <v>483320</v>
      </c>
      <c r="DK7" s="17" t="s">
        <v>3</v>
      </c>
      <c r="DL7" s="17">
        <v>506625</v>
      </c>
      <c r="DM7" s="17">
        <v>506625</v>
      </c>
      <c r="DN7" s="17" t="s">
        <v>3</v>
      </c>
      <c r="DO7" s="17">
        <v>561370</v>
      </c>
      <c r="DP7" s="17">
        <v>561370</v>
      </c>
      <c r="DQ7" s="17" t="s">
        <v>3</v>
      </c>
      <c r="DR7" s="17">
        <v>576578</v>
      </c>
      <c r="DS7" s="17">
        <v>576578</v>
      </c>
      <c r="DT7" s="17" t="s">
        <v>3</v>
      </c>
      <c r="DU7" s="17">
        <v>595619</v>
      </c>
      <c r="DV7" s="17">
        <v>595619</v>
      </c>
      <c r="DW7" s="17" t="s">
        <v>3</v>
      </c>
      <c r="DX7" s="17">
        <v>631362</v>
      </c>
      <c r="DY7" s="17">
        <v>631362</v>
      </c>
      <c r="DZ7" s="17" t="s">
        <v>3</v>
      </c>
      <c r="EA7" s="17">
        <v>667165</v>
      </c>
      <c r="EB7" s="17">
        <v>667165</v>
      </c>
      <c r="EC7" s="17" t="s">
        <v>3</v>
      </c>
      <c r="ED7" s="17">
        <v>702494</v>
      </c>
      <c r="EE7" s="17">
        <v>702494</v>
      </c>
      <c r="EF7" s="17" t="s">
        <v>3</v>
      </c>
      <c r="EG7" s="17">
        <v>737955</v>
      </c>
      <c r="EH7" s="17">
        <v>737955</v>
      </c>
      <c r="EI7" s="17" t="s">
        <v>3</v>
      </c>
      <c r="EJ7" s="17">
        <v>766376</v>
      </c>
      <c r="EK7" s="17">
        <v>766376</v>
      </c>
      <c r="EL7" s="17" t="s">
        <v>3</v>
      </c>
      <c r="EM7" s="17">
        <v>795483</v>
      </c>
      <c r="EN7" s="170">
        <f>EM7-ED7</f>
        <v>92989</v>
      </c>
      <c r="EO7" s="17" t="s">
        <v>3</v>
      </c>
      <c r="EP7" s="17">
        <v>840793</v>
      </c>
      <c r="EQ7" s="17">
        <v>840793</v>
      </c>
      <c r="ER7" s="17" t="s">
        <v>3</v>
      </c>
      <c r="ES7" s="17">
        <v>896832</v>
      </c>
      <c r="ET7" s="17">
        <v>896832</v>
      </c>
      <c r="EU7" s="17" t="s">
        <v>3</v>
      </c>
      <c r="EV7" s="17">
        <v>954538</v>
      </c>
      <c r="EW7" s="17">
        <v>954538</v>
      </c>
      <c r="EX7" s="17" t="s">
        <v>3</v>
      </c>
      <c r="EY7" s="17">
        <v>1014723</v>
      </c>
      <c r="EZ7" s="17">
        <v>1014723</v>
      </c>
      <c r="FA7" s="17" t="s">
        <v>3</v>
      </c>
      <c r="FB7" s="17">
        <v>1078733</v>
      </c>
      <c r="FC7" s="17">
        <v>1078733</v>
      </c>
      <c r="FD7" s="17" t="s">
        <v>3</v>
      </c>
      <c r="FE7" s="17">
        <v>1146224</v>
      </c>
      <c r="FF7" s="17">
        <v>1146224</v>
      </c>
      <c r="FG7" s="17" t="s">
        <v>3</v>
      </c>
    </row>
    <row r="8" spans="1:163" ht="13.5" customHeight="1">
      <c r="A8" s="36" t="s">
        <v>141</v>
      </c>
      <c r="B8" s="17">
        <v>3416</v>
      </c>
      <c r="C8" s="17">
        <v>3416</v>
      </c>
      <c r="D8" s="17" t="s">
        <v>3</v>
      </c>
      <c r="E8" s="17">
        <v>4098</v>
      </c>
      <c r="F8" s="17">
        <v>4098</v>
      </c>
      <c r="G8" s="17" t="s">
        <v>3</v>
      </c>
      <c r="H8" s="17">
        <v>5221</v>
      </c>
      <c r="I8" s="17">
        <v>5221</v>
      </c>
      <c r="J8" s="17" t="s">
        <v>3</v>
      </c>
      <c r="K8" s="17">
        <v>6230</v>
      </c>
      <c r="L8" s="17">
        <v>6230</v>
      </c>
      <c r="M8" s="17" t="s">
        <v>3</v>
      </c>
      <c r="N8" s="17">
        <v>7729</v>
      </c>
      <c r="O8" s="17">
        <v>7729</v>
      </c>
      <c r="P8" s="17" t="s">
        <v>3</v>
      </c>
      <c r="Q8" s="17">
        <v>9341</v>
      </c>
      <c r="R8" s="17">
        <v>9341</v>
      </c>
      <c r="S8" s="17" t="s">
        <v>3</v>
      </c>
      <c r="T8" s="17">
        <v>2582</v>
      </c>
      <c r="U8" s="17">
        <v>2582</v>
      </c>
      <c r="V8" s="17" t="s">
        <v>3</v>
      </c>
      <c r="W8" s="17">
        <v>11212</v>
      </c>
      <c r="X8" s="17">
        <v>11212</v>
      </c>
      <c r="Y8" s="17" t="s">
        <v>3</v>
      </c>
      <c r="Z8" s="17">
        <v>12328</v>
      </c>
      <c r="AA8" s="17">
        <v>12328</v>
      </c>
      <c r="AB8" s="17" t="s">
        <v>3</v>
      </c>
      <c r="AC8" s="17">
        <v>13542</v>
      </c>
      <c r="AD8" s="17">
        <v>13542</v>
      </c>
      <c r="AE8" s="17" t="s">
        <v>3</v>
      </c>
      <c r="AF8" s="17">
        <v>14998</v>
      </c>
      <c r="AG8" s="17">
        <v>14998</v>
      </c>
      <c r="AH8" s="17" t="s">
        <v>3</v>
      </c>
      <c r="AI8" s="17">
        <v>16879</v>
      </c>
      <c r="AJ8" s="17">
        <v>16879</v>
      </c>
      <c r="AK8" s="17" t="s">
        <v>3</v>
      </c>
      <c r="AL8" s="17">
        <v>17463</v>
      </c>
      <c r="AM8" s="17">
        <v>17463</v>
      </c>
      <c r="AN8" s="17" t="s">
        <v>3</v>
      </c>
      <c r="AO8" s="17">
        <v>17620</v>
      </c>
      <c r="AP8" s="17">
        <v>17620</v>
      </c>
      <c r="AQ8" s="17" t="s">
        <v>3</v>
      </c>
      <c r="AR8" s="17">
        <v>17797</v>
      </c>
      <c r="AS8" s="17">
        <v>17797</v>
      </c>
      <c r="AT8" s="17" t="s">
        <v>3</v>
      </c>
      <c r="AU8" s="17">
        <v>18700</v>
      </c>
      <c r="AV8" s="17">
        <v>18700</v>
      </c>
      <c r="AW8" s="17" t="s">
        <v>3</v>
      </c>
      <c r="AX8" s="17">
        <v>19598</v>
      </c>
      <c r="AY8" s="17">
        <v>19598</v>
      </c>
      <c r="AZ8" s="17" t="s">
        <v>3</v>
      </c>
      <c r="BA8" s="17">
        <v>20492</v>
      </c>
      <c r="BB8" s="17">
        <v>20492</v>
      </c>
      <c r="BC8" s="17" t="s">
        <v>3</v>
      </c>
      <c r="BD8" s="17">
        <v>21477</v>
      </c>
      <c r="BE8" s="17">
        <v>21477</v>
      </c>
      <c r="BF8" s="17" t="s">
        <v>3</v>
      </c>
      <c r="BG8" s="17">
        <v>22644</v>
      </c>
      <c r="BH8" s="17">
        <v>22644</v>
      </c>
      <c r="BI8" s="17" t="s">
        <v>3</v>
      </c>
      <c r="BJ8" s="17">
        <v>24423</v>
      </c>
      <c r="BK8" s="17">
        <v>24423</v>
      </c>
      <c r="BL8" s="17" t="s">
        <v>3</v>
      </c>
      <c r="BM8" s="17">
        <v>26987</v>
      </c>
      <c r="BN8" s="17">
        <v>26987</v>
      </c>
      <c r="BO8" s="17" t="s">
        <v>3</v>
      </c>
      <c r="BP8" s="17">
        <v>30452</v>
      </c>
      <c r="BQ8" s="17">
        <v>30452</v>
      </c>
      <c r="BR8" s="17" t="s">
        <v>3</v>
      </c>
      <c r="BS8" s="17">
        <v>33709</v>
      </c>
      <c r="BT8" s="17">
        <v>33709</v>
      </c>
      <c r="BU8" s="17" t="s">
        <v>3</v>
      </c>
      <c r="BV8" s="17">
        <v>36966</v>
      </c>
      <c r="BW8" s="17">
        <v>36966</v>
      </c>
      <c r="BX8" s="17" t="s">
        <v>3</v>
      </c>
      <c r="BY8" s="17">
        <v>40316</v>
      </c>
      <c r="BZ8" s="17">
        <v>40316</v>
      </c>
      <c r="CA8" s="17" t="s">
        <v>3</v>
      </c>
      <c r="CB8" s="17">
        <v>43281</v>
      </c>
      <c r="CC8" s="17">
        <v>43281</v>
      </c>
      <c r="CD8" s="17" t="s">
        <v>3</v>
      </c>
      <c r="CE8" s="17">
        <v>45490</v>
      </c>
      <c r="CF8" s="17">
        <v>45490</v>
      </c>
      <c r="CG8" s="17" t="s">
        <v>3</v>
      </c>
      <c r="CH8" s="17">
        <v>47894</v>
      </c>
      <c r="CI8" s="17">
        <v>47894</v>
      </c>
      <c r="CJ8" s="17" t="s">
        <v>3</v>
      </c>
      <c r="CK8" s="17">
        <v>50622</v>
      </c>
      <c r="CL8" s="17">
        <v>50622</v>
      </c>
      <c r="CM8" s="17" t="s">
        <v>3</v>
      </c>
      <c r="CN8" s="17">
        <v>54435</v>
      </c>
      <c r="CO8" s="17">
        <v>54435</v>
      </c>
      <c r="CP8" s="17" t="s">
        <v>3</v>
      </c>
      <c r="CQ8" s="17">
        <v>58231</v>
      </c>
      <c r="CR8" s="17">
        <v>58231</v>
      </c>
      <c r="CS8" s="17" t="s">
        <v>3</v>
      </c>
      <c r="CT8" s="17">
        <v>64424</v>
      </c>
      <c r="CU8" s="17">
        <v>64423</v>
      </c>
      <c r="CV8" s="17">
        <v>1</v>
      </c>
      <c r="CW8" s="17">
        <v>70014</v>
      </c>
      <c r="CX8" s="17">
        <v>70012</v>
      </c>
      <c r="CY8" s="17">
        <v>2</v>
      </c>
      <c r="CZ8" s="17">
        <v>76478</v>
      </c>
      <c r="DA8" s="17">
        <v>76475</v>
      </c>
      <c r="DB8" s="17">
        <v>3</v>
      </c>
      <c r="DC8" s="17">
        <v>84152</v>
      </c>
      <c r="DD8" s="17">
        <v>84150</v>
      </c>
      <c r="DE8" s="17">
        <v>2</v>
      </c>
      <c r="DF8" s="17">
        <v>91163</v>
      </c>
      <c r="DG8" s="17">
        <v>91154</v>
      </c>
      <c r="DH8" s="17">
        <v>9</v>
      </c>
      <c r="DI8" s="17">
        <v>97507</v>
      </c>
      <c r="DJ8" s="17">
        <v>97491</v>
      </c>
      <c r="DK8" s="17">
        <v>16</v>
      </c>
      <c r="DL8" s="17">
        <v>104747</v>
      </c>
      <c r="DM8" s="17">
        <v>104724</v>
      </c>
      <c r="DN8" s="17">
        <v>23</v>
      </c>
      <c r="DO8" s="17">
        <v>115533</v>
      </c>
      <c r="DP8" s="17">
        <v>115488</v>
      </c>
      <c r="DQ8" s="17">
        <v>45</v>
      </c>
      <c r="DR8" s="17">
        <v>123500</v>
      </c>
      <c r="DS8" s="17">
        <v>123472</v>
      </c>
      <c r="DT8" s="17">
        <v>28</v>
      </c>
      <c r="DU8" s="17">
        <v>128559</v>
      </c>
      <c r="DV8" s="17">
        <v>128532</v>
      </c>
      <c r="DW8" s="17">
        <v>27</v>
      </c>
      <c r="DX8" s="17">
        <v>135736</v>
      </c>
      <c r="DY8" s="17">
        <v>135707</v>
      </c>
      <c r="DZ8" s="17">
        <v>29</v>
      </c>
      <c r="EA8" s="17">
        <v>140106</v>
      </c>
      <c r="EB8" s="17">
        <v>140084</v>
      </c>
      <c r="EC8" s="17">
        <v>22</v>
      </c>
      <c r="ED8" s="17">
        <v>141864</v>
      </c>
      <c r="EE8" s="17">
        <v>141848</v>
      </c>
      <c r="EF8" s="17">
        <v>16</v>
      </c>
      <c r="EG8" s="17">
        <v>143425</v>
      </c>
      <c r="EH8" s="17">
        <v>143410</v>
      </c>
      <c r="EI8" s="17">
        <v>15</v>
      </c>
      <c r="EJ8" s="17">
        <v>143499</v>
      </c>
      <c r="EK8" s="17">
        <v>143489</v>
      </c>
      <c r="EL8" s="17">
        <v>10</v>
      </c>
      <c r="EM8" s="17">
        <v>143176</v>
      </c>
      <c r="EN8" s="170">
        <f aca="true" t="shared" si="0" ref="EN8:EN65">EM8-ED8</f>
        <v>1312</v>
      </c>
      <c r="EO8" s="17">
        <v>10</v>
      </c>
      <c r="EP8" s="17">
        <v>145199</v>
      </c>
      <c r="EQ8" s="17">
        <v>145180</v>
      </c>
      <c r="ER8" s="17">
        <v>19</v>
      </c>
      <c r="ES8" s="17">
        <v>149065</v>
      </c>
      <c r="ET8" s="17">
        <v>149051</v>
      </c>
      <c r="EU8" s="17">
        <v>14</v>
      </c>
      <c r="EV8" s="17">
        <v>153076</v>
      </c>
      <c r="EW8" s="17">
        <v>153048</v>
      </c>
      <c r="EX8" s="17">
        <v>28</v>
      </c>
      <c r="EY8" s="17">
        <v>157780</v>
      </c>
      <c r="EZ8" s="17">
        <v>157755</v>
      </c>
      <c r="FA8" s="17">
        <v>25</v>
      </c>
      <c r="FB8" s="17">
        <v>163558</v>
      </c>
      <c r="FC8" s="17">
        <v>163541</v>
      </c>
      <c r="FD8" s="17">
        <v>17</v>
      </c>
      <c r="FE8" s="17">
        <v>169965</v>
      </c>
      <c r="FF8" s="17">
        <v>169964</v>
      </c>
      <c r="FG8" s="17">
        <v>1</v>
      </c>
    </row>
    <row r="9" spans="1:163" ht="13.5" customHeight="1">
      <c r="A9" s="36" t="s">
        <v>142</v>
      </c>
      <c r="B9" s="17">
        <v>1272</v>
      </c>
      <c r="C9" s="17">
        <v>1272</v>
      </c>
      <c r="D9" s="17" t="s">
        <v>3</v>
      </c>
      <c r="E9" s="17">
        <v>1371</v>
      </c>
      <c r="F9" s="17">
        <v>1371</v>
      </c>
      <c r="G9" s="17" t="s">
        <v>3</v>
      </c>
      <c r="H9" s="17">
        <v>1622</v>
      </c>
      <c r="I9" s="17">
        <v>1622</v>
      </c>
      <c r="J9" s="17" t="s">
        <v>3</v>
      </c>
      <c r="K9" s="17">
        <v>1723</v>
      </c>
      <c r="L9" s="17">
        <v>1723</v>
      </c>
      <c r="M9" s="17" t="s">
        <v>3</v>
      </c>
      <c r="N9" s="17">
        <v>3720</v>
      </c>
      <c r="O9" s="17">
        <v>3720</v>
      </c>
      <c r="P9" s="17" t="s">
        <v>3</v>
      </c>
      <c r="Q9" s="17">
        <v>2226</v>
      </c>
      <c r="R9" s="17">
        <v>2226</v>
      </c>
      <c r="S9" s="17" t="s">
        <v>3</v>
      </c>
      <c r="T9" s="17">
        <v>912</v>
      </c>
      <c r="U9" s="17">
        <v>912</v>
      </c>
      <c r="V9" s="17" t="s">
        <v>3</v>
      </c>
      <c r="W9" s="17">
        <v>2560</v>
      </c>
      <c r="X9" s="17">
        <v>2560</v>
      </c>
      <c r="Y9" s="17" t="s">
        <v>3</v>
      </c>
      <c r="Z9" s="17">
        <v>2332</v>
      </c>
      <c r="AA9" s="17">
        <v>2332</v>
      </c>
      <c r="AB9" s="17" t="s">
        <v>3</v>
      </c>
      <c r="AC9" s="17">
        <v>2767</v>
      </c>
      <c r="AD9" s="17">
        <v>2767</v>
      </c>
      <c r="AE9" s="17" t="s">
        <v>3</v>
      </c>
      <c r="AF9" s="17">
        <v>3268</v>
      </c>
      <c r="AG9" s="17">
        <v>3268</v>
      </c>
      <c r="AH9" s="17" t="s">
        <v>3</v>
      </c>
      <c r="AI9" s="17">
        <v>3643</v>
      </c>
      <c r="AJ9" s="17">
        <v>3643</v>
      </c>
      <c r="AK9" s="17" t="s">
        <v>3</v>
      </c>
      <c r="AL9" s="17">
        <v>3907</v>
      </c>
      <c r="AM9" s="17">
        <v>3907</v>
      </c>
      <c r="AN9" s="17" t="s">
        <v>3</v>
      </c>
      <c r="AO9" s="17">
        <v>4924</v>
      </c>
      <c r="AP9" s="17">
        <v>4924</v>
      </c>
      <c r="AQ9" s="17" t="s">
        <v>3</v>
      </c>
      <c r="AR9" s="17">
        <v>4230</v>
      </c>
      <c r="AS9" s="17">
        <v>4230</v>
      </c>
      <c r="AT9" s="17" t="s">
        <v>3</v>
      </c>
      <c r="AU9" s="17">
        <v>5892</v>
      </c>
      <c r="AV9" s="17">
        <v>5892</v>
      </c>
      <c r="AW9" s="17" t="s">
        <v>3</v>
      </c>
      <c r="AX9" s="17">
        <v>5799</v>
      </c>
      <c r="AY9" s="17">
        <v>5799</v>
      </c>
      <c r="AZ9" s="17" t="s">
        <v>3</v>
      </c>
      <c r="BA9" s="17">
        <v>6321</v>
      </c>
      <c r="BB9" s="17">
        <v>6321</v>
      </c>
      <c r="BC9" s="17" t="s">
        <v>3</v>
      </c>
      <c r="BD9" s="17">
        <v>6412</v>
      </c>
      <c r="BE9" s="17">
        <v>6412</v>
      </c>
      <c r="BF9" s="17" t="s">
        <v>3</v>
      </c>
      <c r="BG9" s="17">
        <v>6755</v>
      </c>
      <c r="BH9" s="17">
        <v>6755</v>
      </c>
      <c r="BI9" s="17" t="s">
        <v>3</v>
      </c>
      <c r="BJ9" s="17">
        <v>6972</v>
      </c>
      <c r="BK9" s="17">
        <v>6972</v>
      </c>
      <c r="BL9" s="17" t="s">
        <v>3</v>
      </c>
      <c r="BM9" s="17">
        <v>6887</v>
      </c>
      <c r="BN9" s="17">
        <v>6887</v>
      </c>
      <c r="BO9" s="17" t="s">
        <v>3</v>
      </c>
      <c r="BP9" s="17">
        <v>7448</v>
      </c>
      <c r="BQ9" s="17">
        <v>7448</v>
      </c>
      <c r="BR9" s="17" t="s">
        <v>3</v>
      </c>
      <c r="BS9" s="17">
        <v>7535</v>
      </c>
      <c r="BT9" s="17">
        <v>7535</v>
      </c>
      <c r="BU9" s="17" t="s">
        <v>3</v>
      </c>
      <c r="BV9" s="17">
        <v>7621</v>
      </c>
      <c r="BW9" s="17">
        <v>7621</v>
      </c>
      <c r="BX9" s="17" t="s">
        <v>3</v>
      </c>
      <c r="BY9" s="17">
        <v>7225</v>
      </c>
      <c r="BZ9" s="17">
        <v>7225</v>
      </c>
      <c r="CA9" s="17" t="s">
        <v>3</v>
      </c>
      <c r="CB9" s="17">
        <v>4846</v>
      </c>
      <c r="CC9" s="17">
        <v>4846</v>
      </c>
      <c r="CD9" s="17" t="s">
        <v>3</v>
      </c>
      <c r="CE9" s="17">
        <v>4702</v>
      </c>
      <c r="CF9" s="17">
        <v>4702</v>
      </c>
      <c r="CG9" s="17" t="s">
        <v>3</v>
      </c>
      <c r="CH9" s="17">
        <v>4686</v>
      </c>
      <c r="CI9" s="17">
        <v>4686</v>
      </c>
      <c r="CJ9" s="17" t="s">
        <v>3</v>
      </c>
      <c r="CK9" s="17">
        <v>4668</v>
      </c>
      <c r="CL9" s="17">
        <v>4668</v>
      </c>
      <c r="CM9" s="17" t="s">
        <v>3</v>
      </c>
      <c r="CN9" s="17">
        <v>4818</v>
      </c>
      <c r="CO9" s="17">
        <v>4818</v>
      </c>
      <c r="CP9" s="17" t="s">
        <v>3</v>
      </c>
      <c r="CQ9" s="17">
        <v>5346</v>
      </c>
      <c r="CR9" s="17">
        <v>5346</v>
      </c>
      <c r="CS9" s="17" t="s">
        <v>3</v>
      </c>
      <c r="CT9" s="17">
        <v>6722</v>
      </c>
      <c r="CU9" s="17">
        <v>6722</v>
      </c>
      <c r="CV9" s="17" t="s">
        <v>3</v>
      </c>
      <c r="CW9" s="17">
        <v>24498</v>
      </c>
      <c r="CX9" s="17">
        <v>24498</v>
      </c>
      <c r="CY9" s="17" t="s">
        <v>3</v>
      </c>
      <c r="CZ9" s="17">
        <v>5929</v>
      </c>
      <c r="DA9" s="17">
        <v>5929</v>
      </c>
      <c r="DB9" s="17" t="s">
        <v>3</v>
      </c>
      <c r="DC9" s="17">
        <v>5417</v>
      </c>
      <c r="DD9" s="17">
        <v>5417</v>
      </c>
      <c r="DE9" s="17" t="s">
        <v>3</v>
      </c>
      <c r="DF9" s="17">
        <v>5763</v>
      </c>
      <c r="DG9" s="17">
        <v>5763</v>
      </c>
      <c r="DH9" s="17" t="s">
        <v>3</v>
      </c>
      <c r="DI9" s="17">
        <v>5955</v>
      </c>
      <c r="DJ9" s="17">
        <v>5955</v>
      </c>
      <c r="DK9" s="17" t="s">
        <v>3</v>
      </c>
      <c r="DL9" s="17">
        <v>6169</v>
      </c>
      <c r="DM9" s="17">
        <v>6169</v>
      </c>
      <c r="DN9" s="17" t="s">
        <v>3</v>
      </c>
      <c r="DO9" s="17">
        <v>6661</v>
      </c>
      <c r="DP9" s="17">
        <v>6661</v>
      </c>
      <c r="DQ9" s="17" t="s">
        <v>3</v>
      </c>
      <c r="DR9" s="17">
        <v>6537</v>
      </c>
      <c r="DS9" s="17">
        <v>6537</v>
      </c>
      <c r="DT9" s="17" t="s">
        <v>3</v>
      </c>
      <c r="DU9" s="17">
        <v>6506</v>
      </c>
      <c r="DV9" s="17">
        <v>6506</v>
      </c>
      <c r="DW9" s="17" t="s">
        <v>3</v>
      </c>
      <c r="DX9" s="17">
        <v>6810</v>
      </c>
      <c r="DY9" s="17">
        <v>6810</v>
      </c>
      <c r="DZ9" s="17" t="s">
        <v>3</v>
      </c>
      <c r="EA9" s="17">
        <v>7259</v>
      </c>
      <c r="EB9" s="17">
        <v>7259</v>
      </c>
      <c r="EC9" s="17" t="s">
        <v>3</v>
      </c>
      <c r="ED9" s="17">
        <v>8803</v>
      </c>
      <c r="EE9" s="17">
        <v>8803</v>
      </c>
      <c r="EF9" s="17" t="s">
        <v>3</v>
      </c>
      <c r="EG9" s="17">
        <v>8854</v>
      </c>
      <c r="EH9" s="17">
        <v>8854</v>
      </c>
      <c r="EI9" s="17" t="s">
        <v>3</v>
      </c>
      <c r="EJ9" s="17">
        <v>9256</v>
      </c>
      <c r="EK9" s="17">
        <v>9256</v>
      </c>
      <c r="EL9" s="17" t="s">
        <v>3</v>
      </c>
      <c r="EM9" s="17">
        <v>9930</v>
      </c>
      <c r="EN9" s="170">
        <f t="shared" si="0"/>
        <v>1127</v>
      </c>
      <c r="EO9" s="17" t="s">
        <v>3</v>
      </c>
      <c r="EP9" s="17">
        <v>10528</v>
      </c>
      <c r="EQ9" s="17">
        <v>10528</v>
      </c>
      <c r="ER9" s="17" t="s">
        <v>3</v>
      </c>
      <c r="ES9" s="17">
        <v>9962</v>
      </c>
      <c r="ET9" s="17">
        <v>9962</v>
      </c>
      <c r="EU9" s="17" t="s">
        <v>3</v>
      </c>
      <c r="EV9" s="17">
        <v>10158</v>
      </c>
      <c r="EW9" s="17">
        <v>10158</v>
      </c>
      <c r="EX9" s="17" t="s">
        <v>3</v>
      </c>
      <c r="EY9" s="17">
        <v>10401</v>
      </c>
      <c r="EZ9" s="17">
        <v>10401</v>
      </c>
      <c r="FA9" s="17" t="s">
        <v>3</v>
      </c>
      <c r="FB9" s="17">
        <v>10522</v>
      </c>
      <c r="FC9" s="17">
        <v>10522</v>
      </c>
      <c r="FD9" s="17" t="s">
        <v>3</v>
      </c>
      <c r="FE9" s="17">
        <v>10255</v>
      </c>
      <c r="FF9" s="17">
        <v>10255</v>
      </c>
      <c r="FG9" s="17" t="s">
        <v>3</v>
      </c>
    </row>
    <row r="10" spans="1:163" ht="13.5" customHeight="1">
      <c r="A10" s="36" t="s">
        <v>143</v>
      </c>
      <c r="B10" s="18">
        <v>36404</v>
      </c>
      <c r="C10" s="18">
        <v>36404</v>
      </c>
      <c r="D10" s="18" t="s">
        <v>3</v>
      </c>
      <c r="E10" s="18">
        <v>40735</v>
      </c>
      <c r="F10" s="18">
        <v>40735</v>
      </c>
      <c r="G10" s="18" t="s">
        <v>3</v>
      </c>
      <c r="H10" s="18">
        <v>49799</v>
      </c>
      <c r="I10" s="18">
        <v>49799</v>
      </c>
      <c r="J10" s="18" t="s">
        <v>3</v>
      </c>
      <c r="K10" s="18">
        <v>56712</v>
      </c>
      <c r="L10" s="18">
        <v>56712</v>
      </c>
      <c r="M10" s="18" t="s">
        <v>3</v>
      </c>
      <c r="N10" s="18">
        <v>67277</v>
      </c>
      <c r="O10" s="18">
        <v>67277</v>
      </c>
      <c r="P10" s="18" t="s">
        <v>3</v>
      </c>
      <c r="Q10" s="18">
        <v>74929</v>
      </c>
      <c r="R10" s="18">
        <v>74929</v>
      </c>
      <c r="S10" s="18" t="s">
        <v>3</v>
      </c>
      <c r="T10" s="18">
        <v>20371</v>
      </c>
      <c r="U10" s="18">
        <v>20371</v>
      </c>
      <c r="V10" s="18" t="s">
        <v>3</v>
      </c>
      <c r="W10" s="18">
        <v>86258</v>
      </c>
      <c r="X10" s="18">
        <v>86258</v>
      </c>
      <c r="Y10" s="18" t="s">
        <v>3</v>
      </c>
      <c r="Z10" s="18">
        <v>94779</v>
      </c>
      <c r="AA10" s="18">
        <v>94779</v>
      </c>
      <c r="AB10" s="18" t="s">
        <v>3</v>
      </c>
      <c r="AC10" s="18">
        <v>105361</v>
      </c>
      <c r="AD10" s="18">
        <v>105361</v>
      </c>
      <c r="AE10" s="18" t="s">
        <v>3</v>
      </c>
      <c r="AF10" s="18">
        <v>120333</v>
      </c>
      <c r="AG10" s="18">
        <v>120333</v>
      </c>
      <c r="AH10" s="18" t="s">
        <v>3</v>
      </c>
      <c r="AI10" s="18">
        <v>141524</v>
      </c>
      <c r="AJ10" s="18">
        <v>141524</v>
      </c>
      <c r="AK10" s="18" t="s">
        <v>3</v>
      </c>
      <c r="AL10" s="18">
        <v>157823</v>
      </c>
      <c r="AM10" s="18">
        <v>157823</v>
      </c>
      <c r="AN10" s="18" t="s">
        <v>3</v>
      </c>
      <c r="AO10" s="18">
        <v>173437</v>
      </c>
      <c r="AP10" s="18">
        <v>173437</v>
      </c>
      <c r="AQ10" s="18" t="s">
        <v>3</v>
      </c>
      <c r="AR10" s="18">
        <v>180283</v>
      </c>
      <c r="AS10" s="18">
        <v>180283</v>
      </c>
      <c r="AT10" s="18" t="s">
        <v>3</v>
      </c>
      <c r="AU10" s="18">
        <v>192324</v>
      </c>
      <c r="AV10" s="18">
        <v>192324</v>
      </c>
      <c r="AW10" s="18" t="s">
        <v>3</v>
      </c>
      <c r="AX10" s="18">
        <v>202347</v>
      </c>
      <c r="AY10" s="18">
        <v>202347</v>
      </c>
      <c r="AZ10" s="18" t="s">
        <v>3</v>
      </c>
      <c r="BA10" s="18">
        <v>211426</v>
      </c>
      <c r="BB10" s="18">
        <v>211426</v>
      </c>
      <c r="BC10" s="18" t="s">
        <v>3</v>
      </c>
      <c r="BD10" s="18">
        <v>223219</v>
      </c>
      <c r="BE10" s="18">
        <v>223219</v>
      </c>
      <c r="BF10" s="18" t="s">
        <v>3</v>
      </c>
      <c r="BG10" s="18">
        <v>236893</v>
      </c>
      <c r="BH10" s="18">
        <v>236893</v>
      </c>
      <c r="BI10" s="18" t="s">
        <v>3</v>
      </c>
      <c r="BJ10" s="18">
        <v>253322</v>
      </c>
      <c r="BK10" s="18">
        <v>253322</v>
      </c>
      <c r="BL10" s="18" t="s">
        <v>3</v>
      </c>
      <c r="BM10" s="18">
        <v>273369</v>
      </c>
      <c r="BN10" s="18">
        <v>273369</v>
      </c>
      <c r="BO10" s="18" t="s">
        <v>3</v>
      </c>
      <c r="BP10" s="18">
        <v>292366</v>
      </c>
      <c r="BQ10" s="18">
        <v>292366</v>
      </c>
      <c r="BR10" s="18" t="s">
        <v>3</v>
      </c>
      <c r="BS10" s="18">
        <v>309178</v>
      </c>
      <c r="BT10" s="18">
        <v>309178</v>
      </c>
      <c r="BU10" s="18" t="s">
        <v>3</v>
      </c>
      <c r="BV10" s="18">
        <v>324297</v>
      </c>
      <c r="BW10" s="18">
        <v>324297</v>
      </c>
      <c r="BX10" s="18" t="s">
        <v>3</v>
      </c>
      <c r="BY10" s="18">
        <v>340210</v>
      </c>
      <c r="BZ10" s="18">
        <v>340210</v>
      </c>
      <c r="CA10" s="18" t="s">
        <v>3</v>
      </c>
      <c r="CB10" s="18">
        <v>351666</v>
      </c>
      <c r="CC10" s="18">
        <v>351666</v>
      </c>
      <c r="CD10" s="18" t="s">
        <v>3</v>
      </c>
      <c r="CE10" s="18">
        <v>366760</v>
      </c>
      <c r="CF10" s="18">
        <v>366760</v>
      </c>
      <c r="CG10" s="18" t="s">
        <v>3</v>
      </c>
      <c r="CH10" s="18">
        <v>380516</v>
      </c>
      <c r="CI10" s="18">
        <v>380516</v>
      </c>
      <c r="CJ10" s="18" t="s">
        <v>3</v>
      </c>
      <c r="CK10" s="18">
        <v>391354</v>
      </c>
      <c r="CL10" s="18">
        <v>391354</v>
      </c>
      <c r="CM10" s="18" t="s">
        <v>3</v>
      </c>
      <c r="CN10" s="18">
        <v>410685</v>
      </c>
      <c r="CO10" s="18">
        <v>410685</v>
      </c>
      <c r="CP10" s="18" t="s">
        <v>3</v>
      </c>
      <c r="CQ10" s="18">
        <v>434527</v>
      </c>
      <c r="CR10" s="18">
        <v>434527</v>
      </c>
      <c r="CS10" s="18" t="s">
        <v>3</v>
      </c>
      <c r="CT10" s="18">
        <v>458609</v>
      </c>
      <c r="CU10" s="18">
        <v>458608</v>
      </c>
      <c r="CV10" s="18">
        <v>1</v>
      </c>
      <c r="CW10" s="18">
        <v>494691</v>
      </c>
      <c r="CX10" s="18">
        <v>494689</v>
      </c>
      <c r="CY10" s="18">
        <v>2</v>
      </c>
      <c r="CZ10" s="18">
        <v>497195</v>
      </c>
      <c r="DA10" s="18">
        <v>497192</v>
      </c>
      <c r="DB10" s="18">
        <v>3</v>
      </c>
      <c r="DC10" s="18">
        <v>523525</v>
      </c>
      <c r="DD10" s="18">
        <v>523523</v>
      </c>
      <c r="DE10" s="18">
        <v>2</v>
      </c>
      <c r="DF10" s="18">
        <v>554652</v>
      </c>
      <c r="DG10" s="18">
        <v>554643</v>
      </c>
      <c r="DH10" s="18">
        <v>9</v>
      </c>
      <c r="DI10" s="18">
        <v>586782</v>
      </c>
      <c r="DJ10" s="18">
        <v>586766</v>
      </c>
      <c r="DK10" s="18">
        <v>16</v>
      </c>
      <c r="DL10" s="18">
        <v>617541</v>
      </c>
      <c r="DM10" s="18">
        <v>617518</v>
      </c>
      <c r="DN10" s="18">
        <v>23</v>
      </c>
      <c r="DO10" s="18">
        <v>683564</v>
      </c>
      <c r="DP10" s="18">
        <v>683519</v>
      </c>
      <c r="DQ10" s="18">
        <v>45</v>
      </c>
      <c r="DR10" s="18">
        <v>706615</v>
      </c>
      <c r="DS10" s="18">
        <v>706587</v>
      </c>
      <c r="DT10" s="18">
        <v>28</v>
      </c>
      <c r="DU10" s="18">
        <v>730684</v>
      </c>
      <c r="DV10" s="18">
        <v>730657</v>
      </c>
      <c r="DW10" s="18">
        <v>27</v>
      </c>
      <c r="DX10" s="18">
        <v>773908</v>
      </c>
      <c r="DY10" s="18">
        <v>773879</v>
      </c>
      <c r="DZ10" s="18">
        <v>29</v>
      </c>
      <c r="EA10" s="18">
        <v>814530</v>
      </c>
      <c r="EB10" s="18">
        <v>814508</v>
      </c>
      <c r="EC10" s="18">
        <v>22</v>
      </c>
      <c r="ED10" s="18">
        <v>853161</v>
      </c>
      <c r="EE10" s="18">
        <v>853145</v>
      </c>
      <c r="EF10" s="18">
        <v>16</v>
      </c>
      <c r="EG10" s="18">
        <v>890234</v>
      </c>
      <c r="EH10" s="18">
        <v>890219</v>
      </c>
      <c r="EI10" s="18">
        <v>15</v>
      </c>
      <c r="EJ10" s="18">
        <v>919131</v>
      </c>
      <c r="EK10" s="18">
        <v>919121</v>
      </c>
      <c r="EL10" s="18">
        <v>10</v>
      </c>
      <c r="EM10" s="18">
        <v>948589</v>
      </c>
      <c r="EN10" s="170">
        <f t="shared" si="0"/>
        <v>95428</v>
      </c>
      <c r="EO10" s="18">
        <v>10</v>
      </c>
      <c r="EP10" s="18">
        <v>996520</v>
      </c>
      <c r="EQ10" s="18">
        <v>996501</v>
      </c>
      <c r="ER10" s="18">
        <v>19</v>
      </c>
      <c r="ES10" s="18">
        <v>1055859</v>
      </c>
      <c r="ET10" s="18">
        <v>1055845</v>
      </c>
      <c r="EU10" s="18">
        <v>14</v>
      </c>
      <c r="EV10" s="18">
        <v>1117772</v>
      </c>
      <c r="EW10" s="18">
        <v>1117744</v>
      </c>
      <c r="EX10" s="18">
        <v>28</v>
      </c>
      <c r="EY10" s="18">
        <v>1182904</v>
      </c>
      <c r="EZ10" s="18">
        <v>1182879</v>
      </c>
      <c r="FA10" s="18">
        <v>25</v>
      </c>
      <c r="FB10" s="18">
        <v>1252813</v>
      </c>
      <c r="FC10" s="18">
        <v>1252796</v>
      </c>
      <c r="FD10" s="18">
        <v>17</v>
      </c>
      <c r="FE10" s="18">
        <v>1326444</v>
      </c>
      <c r="FF10" s="18">
        <v>1326443</v>
      </c>
      <c r="FG10" s="18">
        <v>1</v>
      </c>
    </row>
    <row r="11" spans="1:163" ht="13.5" customHeight="1">
      <c r="A11" s="35" t="s">
        <v>144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70">
        <f t="shared" si="0"/>
        <v>0</v>
      </c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</row>
    <row r="12" spans="1:163" ht="13.5" customHeight="1">
      <c r="A12" s="36" t="s">
        <v>145</v>
      </c>
      <c r="B12" s="17">
        <v>3396</v>
      </c>
      <c r="C12" s="17">
        <v>3396</v>
      </c>
      <c r="D12" s="17" t="s">
        <v>3</v>
      </c>
      <c r="E12" s="17">
        <v>3897</v>
      </c>
      <c r="F12" s="17">
        <v>3897</v>
      </c>
      <c r="G12" s="17" t="s">
        <v>3</v>
      </c>
      <c r="H12" s="17">
        <v>4402</v>
      </c>
      <c r="I12" s="17">
        <v>4402</v>
      </c>
      <c r="J12" s="17" t="s">
        <v>3</v>
      </c>
      <c r="K12" s="17">
        <v>5142</v>
      </c>
      <c r="L12" s="17">
        <v>5142</v>
      </c>
      <c r="M12" s="17" t="s">
        <v>3</v>
      </c>
      <c r="N12" s="17">
        <v>6258</v>
      </c>
      <c r="O12" s="17">
        <v>6258</v>
      </c>
      <c r="P12" s="17" t="s">
        <v>3</v>
      </c>
      <c r="Q12" s="17">
        <v>7310</v>
      </c>
      <c r="R12" s="17">
        <v>7310</v>
      </c>
      <c r="S12" s="17" t="s">
        <v>3</v>
      </c>
      <c r="T12" s="17">
        <v>1951</v>
      </c>
      <c r="U12" s="17">
        <v>1951</v>
      </c>
      <c r="V12" s="17" t="s">
        <v>3</v>
      </c>
      <c r="W12" s="17">
        <v>8232</v>
      </c>
      <c r="X12" s="17">
        <v>8232</v>
      </c>
      <c r="Y12" s="17" t="s">
        <v>3</v>
      </c>
      <c r="Z12" s="17">
        <v>9188</v>
      </c>
      <c r="AA12" s="17">
        <v>9188</v>
      </c>
      <c r="AB12" s="17" t="s">
        <v>3</v>
      </c>
      <c r="AC12" s="17">
        <v>10297</v>
      </c>
      <c r="AD12" s="17">
        <v>10297</v>
      </c>
      <c r="AE12" s="17" t="s">
        <v>3</v>
      </c>
      <c r="AF12" s="17">
        <v>11939</v>
      </c>
      <c r="AG12" s="17">
        <v>11939</v>
      </c>
      <c r="AH12" s="17" t="s">
        <v>3</v>
      </c>
      <c r="AI12" s="17">
        <v>13750</v>
      </c>
      <c r="AJ12" s="17">
        <v>13750</v>
      </c>
      <c r="AK12" s="17" t="s">
        <v>3</v>
      </c>
      <c r="AL12" s="17">
        <v>14961</v>
      </c>
      <c r="AM12" s="17">
        <v>14961</v>
      </c>
      <c r="AN12" s="17" t="s">
        <v>3</v>
      </c>
      <c r="AO12" s="17">
        <v>15972</v>
      </c>
      <c r="AP12" s="17">
        <v>15972</v>
      </c>
      <c r="AQ12" s="17" t="s">
        <v>3</v>
      </c>
      <c r="AR12" s="17">
        <v>16501</v>
      </c>
      <c r="AS12" s="17">
        <v>16501</v>
      </c>
      <c r="AT12" s="17" t="s">
        <v>3</v>
      </c>
      <c r="AU12" s="17">
        <v>15835</v>
      </c>
      <c r="AV12" s="17">
        <v>15835</v>
      </c>
      <c r="AW12" s="17" t="s">
        <v>3</v>
      </c>
      <c r="AX12" s="17">
        <v>17654</v>
      </c>
      <c r="AY12" s="17">
        <v>17654</v>
      </c>
      <c r="AZ12" s="17" t="s">
        <v>3</v>
      </c>
      <c r="BA12" s="17">
        <v>18117</v>
      </c>
      <c r="BB12" s="17">
        <v>18117</v>
      </c>
      <c r="BC12" s="17" t="s">
        <v>3</v>
      </c>
      <c r="BD12" s="17">
        <v>19058</v>
      </c>
      <c r="BE12" s="17">
        <v>19058</v>
      </c>
      <c r="BF12" s="17" t="s">
        <v>3</v>
      </c>
      <c r="BG12" s="17">
        <v>20223</v>
      </c>
      <c r="BH12" s="17">
        <v>20223</v>
      </c>
      <c r="BI12" s="17" t="s">
        <v>3</v>
      </c>
      <c r="BJ12" s="17">
        <v>21604</v>
      </c>
      <c r="BK12" s="17">
        <v>21604</v>
      </c>
      <c r="BL12" s="17" t="s">
        <v>3</v>
      </c>
      <c r="BM12" s="17">
        <v>23142</v>
      </c>
      <c r="BN12" s="17">
        <v>23142</v>
      </c>
      <c r="BO12" s="17" t="s">
        <v>3</v>
      </c>
      <c r="BP12" s="17">
        <v>24573</v>
      </c>
      <c r="BQ12" s="17">
        <v>24573</v>
      </c>
      <c r="BR12" s="17" t="s">
        <v>3</v>
      </c>
      <c r="BS12" s="17">
        <v>25765</v>
      </c>
      <c r="BT12" s="17">
        <v>25765</v>
      </c>
      <c r="BU12" s="17" t="s">
        <v>3</v>
      </c>
      <c r="BV12" s="17">
        <v>26784</v>
      </c>
      <c r="BW12" s="17">
        <v>26784</v>
      </c>
      <c r="BX12" s="17" t="s">
        <v>3</v>
      </c>
      <c r="BY12" s="17">
        <v>27854</v>
      </c>
      <c r="BZ12" s="17">
        <v>27854</v>
      </c>
      <c r="CA12" s="17" t="s">
        <v>3</v>
      </c>
      <c r="CB12" s="17">
        <v>28887</v>
      </c>
      <c r="CC12" s="17">
        <v>28887</v>
      </c>
      <c r="CD12" s="17" t="s">
        <v>3</v>
      </c>
      <c r="CE12" s="17">
        <v>30247</v>
      </c>
      <c r="CF12" s="17">
        <v>30247</v>
      </c>
      <c r="CG12" s="17" t="s">
        <v>3</v>
      </c>
      <c r="CH12" s="17">
        <v>31204</v>
      </c>
      <c r="CI12" s="17">
        <v>31204</v>
      </c>
      <c r="CJ12" s="17" t="s">
        <v>3</v>
      </c>
      <c r="CK12" s="17">
        <v>31962</v>
      </c>
      <c r="CL12" s="17">
        <v>31962</v>
      </c>
      <c r="CM12" s="17" t="s">
        <v>3</v>
      </c>
      <c r="CN12" s="17">
        <v>32872</v>
      </c>
      <c r="CO12" s="17">
        <v>32872</v>
      </c>
      <c r="CP12" s="17" t="s">
        <v>3</v>
      </c>
      <c r="CQ12" s="17">
        <v>34159</v>
      </c>
      <c r="CR12" s="17">
        <v>34159</v>
      </c>
      <c r="CS12" s="17" t="s">
        <v>3</v>
      </c>
      <c r="CT12" s="17">
        <v>35123</v>
      </c>
      <c r="CU12" s="17">
        <v>35123</v>
      </c>
      <c r="CV12" s="17" t="s">
        <v>3</v>
      </c>
      <c r="CW12" s="17">
        <v>35640</v>
      </c>
      <c r="CX12" s="17">
        <v>35640</v>
      </c>
      <c r="CY12" s="17" t="s">
        <v>3</v>
      </c>
      <c r="CZ12" s="17">
        <v>37063</v>
      </c>
      <c r="DA12" s="17">
        <v>37063</v>
      </c>
      <c r="DB12" s="17" t="s">
        <v>3</v>
      </c>
      <c r="DC12" s="17">
        <v>39026</v>
      </c>
      <c r="DD12" s="17">
        <v>39026</v>
      </c>
      <c r="DE12" s="17" t="s">
        <v>3</v>
      </c>
      <c r="DF12" s="17">
        <v>41209</v>
      </c>
      <c r="DG12" s="17">
        <v>41209</v>
      </c>
      <c r="DH12" s="17" t="s">
        <v>3</v>
      </c>
      <c r="DI12" s="17">
        <v>43566</v>
      </c>
      <c r="DJ12" s="17">
        <v>43566</v>
      </c>
      <c r="DK12" s="17" t="s">
        <v>3</v>
      </c>
      <c r="DL12" s="17">
        <v>45934</v>
      </c>
      <c r="DM12" s="17">
        <v>45934</v>
      </c>
      <c r="DN12" s="17" t="s">
        <v>3</v>
      </c>
      <c r="DO12" s="17">
        <v>50120</v>
      </c>
      <c r="DP12" s="17">
        <v>50120</v>
      </c>
      <c r="DQ12" s="17" t="s">
        <v>3</v>
      </c>
      <c r="DR12" s="17">
        <v>50700</v>
      </c>
      <c r="DS12" s="17">
        <v>50700</v>
      </c>
      <c r="DT12" s="17" t="s">
        <v>3</v>
      </c>
      <c r="DU12" s="17">
        <v>54955</v>
      </c>
      <c r="DV12" s="17">
        <v>54955</v>
      </c>
      <c r="DW12" s="17" t="s">
        <v>3</v>
      </c>
      <c r="DX12" s="17">
        <v>48896</v>
      </c>
      <c r="DY12" s="17">
        <v>48896</v>
      </c>
      <c r="DZ12" s="17" t="s">
        <v>3</v>
      </c>
      <c r="EA12" s="17">
        <v>54390</v>
      </c>
      <c r="EB12" s="17">
        <v>54390</v>
      </c>
      <c r="EC12" s="17" t="s">
        <v>3</v>
      </c>
      <c r="ED12" s="170">
        <v>55417</v>
      </c>
      <c r="EE12" s="17">
        <v>55417</v>
      </c>
      <c r="EF12" s="17" t="s">
        <v>3</v>
      </c>
      <c r="EG12" s="17">
        <v>56788</v>
      </c>
      <c r="EH12" s="17">
        <v>56788</v>
      </c>
      <c r="EI12" s="17" t="s">
        <v>3</v>
      </c>
      <c r="EJ12" s="17">
        <v>61648</v>
      </c>
      <c r="EK12" s="17">
        <v>61648</v>
      </c>
      <c r="EL12" s="17" t="s">
        <v>3</v>
      </c>
      <c r="EM12" s="17">
        <v>57793</v>
      </c>
      <c r="EN12" s="170">
        <f t="shared" si="0"/>
        <v>2376</v>
      </c>
      <c r="EO12" s="17" t="s">
        <v>3</v>
      </c>
      <c r="EP12" s="17">
        <v>54201</v>
      </c>
      <c r="EQ12" s="17">
        <v>54201</v>
      </c>
      <c r="ER12" s="17" t="s">
        <v>3</v>
      </c>
      <c r="ES12" s="17">
        <v>60452</v>
      </c>
      <c r="ET12" s="17">
        <v>60452</v>
      </c>
      <c r="EU12" s="17" t="s">
        <v>3</v>
      </c>
      <c r="EV12" s="17">
        <v>62135</v>
      </c>
      <c r="EW12" s="17">
        <v>62135</v>
      </c>
      <c r="EX12" s="17" t="s">
        <v>3</v>
      </c>
      <c r="EY12" s="17">
        <v>63899</v>
      </c>
      <c r="EZ12" s="17">
        <v>63899</v>
      </c>
      <c r="FA12" s="17" t="s">
        <v>3</v>
      </c>
      <c r="FB12" s="17">
        <v>70925</v>
      </c>
      <c r="FC12" s="17">
        <v>70925</v>
      </c>
      <c r="FD12" s="17" t="s">
        <v>3</v>
      </c>
      <c r="FE12" s="17">
        <v>67749</v>
      </c>
      <c r="FF12" s="17">
        <v>67749</v>
      </c>
      <c r="FG12" s="17" t="s">
        <v>3</v>
      </c>
    </row>
    <row r="13" spans="1:163" ht="13.5" customHeight="1">
      <c r="A13" s="36" t="s">
        <v>146</v>
      </c>
      <c r="B13" s="17">
        <v>3228</v>
      </c>
      <c r="C13" s="17">
        <v>3228</v>
      </c>
      <c r="D13" s="17" t="s">
        <v>3</v>
      </c>
      <c r="E13" s="17">
        <v>3772</v>
      </c>
      <c r="F13" s="17">
        <v>3772</v>
      </c>
      <c r="G13" s="17" t="s">
        <v>3</v>
      </c>
      <c r="H13" s="17">
        <v>4515</v>
      </c>
      <c r="I13" s="17">
        <v>4515</v>
      </c>
      <c r="J13" s="17" t="s">
        <v>3</v>
      </c>
      <c r="K13" s="17">
        <v>5661</v>
      </c>
      <c r="L13" s="17">
        <v>5661</v>
      </c>
      <c r="M13" s="17" t="s">
        <v>3</v>
      </c>
      <c r="N13" s="17">
        <v>7048</v>
      </c>
      <c r="O13" s="17">
        <v>7048</v>
      </c>
      <c r="P13" s="17" t="s">
        <v>3</v>
      </c>
      <c r="Q13" s="17">
        <v>8267</v>
      </c>
      <c r="R13" s="17">
        <v>8267</v>
      </c>
      <c r="S13" s="17" t="s">
        <v>3</v>
      </c>
      <c r="T13" s="17">
        <v>2261</v>
      </c>
      <c r="U13" s="17">
        <v>2261</v>
      </c>
      <c r="V13" s="17" t="s">
        <v>3</v>
      </c>
      <c r="W13" s="17">
        <v>9531</v>
      </c>
      <c r="X13" s="17">
        <v>9531</v>
      </c>
      <c r="Y13" s="17" t="s">
        <v>3</v>
      </c>
      <c r="Z13" s="17">
        <v>10867</v>
      </c>
      <c r="AA13" s="17">
        <v>10867</v>
      </c>
      <c r="AB13" s="17" t="s">
        <v>3</v>
      </c>
      <c r="AC13" s="17">
        <v>12369</v>
      </c>
      <c r="AD13" s="17">
        <v>12369</v>
      </c>
      <c r="AE13" s="17" t="s">
        <v>3</v>
      </c>
      <c r="AF13" s="17">
        <v>14662</v>
      </c>
      <c r="AG13" s="17">
        <v>14662</v>
      </c>
      <c r="AH13" s="17" t="s">
        <v>3</v>
      </c>
      <c r="AI13" s="17">
        <v>17597</v>
      </c>
      <c r="AJ13" s="17">
        <v>17597</v>
      </c>
      <c r="AK13" s="17" t="s">
        <v>3</v>
      </c>
      <c r="AL13" s="17">
        <v>19405</v>
      </c>
      <c r="AM13" s="17">
        <v>19405</v>
      </c>
      <c r="AN13" s="17" t="s">
        <v>3</v>
      </c>
      <c r="AO13" s="17">
        <v>20717</v>
      </c>
      <c r="AP13" s="17">
        <v>20717</v>
      </c>
      <c r="AQ13" s="17" t="s">
        <v>3</v>
      </c>
      <c r="AR13" s="17">
        <v>21813</v>
      </c>
      <c r="AS13" s="17">
        <v>21813</v>
      </c>
      <c r="AT13" s="17" t="s">
        <v>3</v>
      </c>
      <c r="AU13" s="17">
        <v>23012</v>
      </c>
      <c r="AV13" s="17">
        <v>23012</v>
      </c>
      <c r="AW13" s="17" t="s">
        <v>3</v>
      </c>
      <c r="AX13" s="17">
        <v>23942</v>
      </c>
      <c r="AY13" s="17">
        <v>23942</v>
      </c>
      <c r="AZ13" s="17" t="s">
        <v>3</v>
      </c>
      <c r="BA13" s="17">
        <v>25713</v>
      </c>
      <c r="BB13" s="17">
        <v>25713</v>
      </c>
      <c r="BC13" s="17" t="s">
        <v>3</v>
      </c>
      <c r="BD13" s="17">
        <v>28047</v>
      </c>
      <c r="BE13" s="17">
        <v>28047</v>
      </c>
      <c r="BF13" s="17" t="s">
        <v>3</v>
      </c>
      <c r="BG13" s="17">
        <v>29134</v>
      </c>
      <c r="BH13" s="17">
        <v>29134</v>
      </c>
      <c r="BI13" s="17" t="s">
        <v>3</v>
      </c>
      <c r="BJ13" s="17">
        <v>31036</v>
      </c>
      <c r="BK13" s="17">
        <v>31036</v>
      </c>
      <c r="BL13" s="17" t="s">
        <v>3</v>
      </c>
      <c r="BM13" s="17">
        <v>33195</v>
      </c>
      <c r="BN13" s="17">
        <v>33195</v>
      </c>
      <c r="BO13" s="17" t="s">
        <v>3</v>
      </c>
      <c r="BP13" s="17">
        <v>33550</v>
      </c>
      <c r="BQ13" s="17">
        <v>33550</v>
      </c>
      <c r="BR13" s="17" t="s">
        <v>3</v>
      </c>
      <c r="BS13" s="17">
        <v>34804</v>
      </c>
      <c r="BT13" s="17">
        <v>34804</v>
      </c>
      <c r="BU13" s="17" t="s">
        <v>3</v>
      </c>
      <c r="BV13" s="17">
        <v>36268</v>
      </c>
      <c r="BW13" s="17">
        <v>36268</v>
      </c>
      <c r="BX13" s="17" t="s">
        <v>3</v>
      </c>
      <c r="BY13" s="17">
        <v>38341</v>
      </c>
      <c r="BZ13" s="17">
        <v>38341</v>
      </c>
      <c r="CA13" s="17" t="s">
        <v>3</v>
      </c>
      <c r="CB13" s="17">
        <v>39694</v>
      </c>
      <c r="CC13" s="17">
        <v>39694</v>
      </c>
      <c r="CD13" s="17" t="s">
        <v>3</v>
      </c>
      <c r="CE13" s="17">
        <v>41632</v>
      </c>
      <c r="CF13" s="17">
        <v>41632</v>
      </c>
      <c r="CG13" s="17" t="s">
        <v>3</v>
      </c>
      <c r="CH13" s="17">
        <v>42973</v>
      </c>
      <c r="CI13" s="17">
        <v>42973</v>
      </c>
      <c r="CJ13" s="17" t="s">
        <v>3</v>
      </c>
      <c r="CK13" s="17">
        <v>43859</v>
      </c>
      <c r="CL13" s="17">
        <v>43859</v>
      </c>
      <c r="CM13" s="17" t="s">
        <v>3</v>
      </c>
      <c r="CN13" s="17">
        <v>45099</v>
      </c>
      <c r="CO13" s="17">
        <v>45099</v>
      </c>
      <c r="CP13" s="17" t="s">
        <v>3</v>
      </c>
      <c r="CQ13" s="17">
        <v>47276</v>
      </c>
      <c r="CR13" s="17">
        <v>47276</v>
      </c>
      <c r="CS13" s="17" t="s">
        <v>3</v>
      </c>
      <c r="CT13" s="17">
        <v>48872</v>
      </c>
      <c r="CU13" s="17">
        <v>48872</v>
      </c>
      <c r="CV13" s="17" t="s">
        <v>3</v>
      </c>
      <c r="CW13" s="17">
        <v>50282</v>
      </c>
      <c r="CX13" s="17">
        <v>50282</v>
      </c>
      <c r="CY13" s="17" t="s">
        <v>3</v>
      </c>
      <c r="CZ13" s="17">
        <v>52157</v>
      </c>
      <c r="DA13" s="17">
        <v>52157</v>
      </c>
      <c r="DB13" s="17" t="s">
        <v>3</v>
      </c>
      <c r="DC13" s="17">
        <v>54695</v>
      </c>
      <c r="DD13" s="17">
        <v>54695</v>
      </c>
      <c r="DE13" s="17" t="s">
        <v>3</v>
      </c>
      <c r="DF13" s="17">
        <v>57855</v>
      </c>
      <c r="DG13" s="17">
        <v>57855</v>
      </c>
      <c r="DH13" s="17" t="s">
        <v>3</v>
      </c>
      <c r="DI13" s="17">
        <v>60899</v>
      </c>
      <c r="DJ13" s="17">
        <v>60899</v>
      </c>
      <c r="DK13" s="17" t="s">
        <v>3</v>
      </c>
      <c r="DL13" s="17">
        <v>63526</v>
      </c>
      <c r="DM13" s="17">
        <v>63526</v>
      </c>
      <c r="DN13" s="17" t="s">
        <v>3</v>
      </c>
      <c r="DO13" s="17">
        <v>67568</v>
      </c>
      <c r="DP13" s="17">
        <v>67568</v>
      </c>
      <c r="DQ13" s="17" t="s">
        <v>3</v>
      </c>
      <c r="DR13" s="17">
        <v>69450</v>
      </c>
      <c r="DS13" s="17">
        <v>69450</v>
      </c>
      <c r="DT13" s="17" t="s">
        <v>3</v>
      </c>
      <c r="DU13" s="17">
        <v>70426</v>
      </c>
      <c r="DV13" s="17">
        <v>70426</v>
      </c>
      <c r="DW13" s="17" t="s">
        <v>3</v>
      </c>
      <c r="DX13" s="17">
        <v>73953</v>
      </c>
      <c r="DY13" s="17">
        <v>73953</v>
      </c>
      <c r="DZ13" s="17" t="s">
        <v>3</v>
      </c>
      <c r="EA13" s="17">
        <v>77243</v>
      </c>
      <c r="EB13" s="17">
        <v>77243</v>
      </c>
      <c r="EC13" s="17" t="s">
        <v>3</v>
      </c>
      <c r="ED13" s="17">
        <v>79543</v>
      </c>
      <c r="EE13" s="17">
        <v>79543</v>
      </c>
      <c r="EF13" s="17" t="s">
        <v>3</v>
      </c>
      <c r="EG13" s="17">
        <v>81800</v>
      </c>
      <c r="EH13" s="17">
        <v>81800</v>
      </c>
      <c r="EI13" s="17" t="s">
        <v>3</v>
      </c>
      <c r="EJ13" s="17">
        <v>82859</v>
      </c>
      <c r="EK13" s="17">
        <v>82859</v>
      </c>
      <c r="EL13" s="17" t="s">
        <v>3</v>
      </c>
      <c r="EM13" s="17">
        <v>83676</v>
      </c>
      <c r="EN13" s="170">
        <f t="shared" si="0"/>
        <v>4133</v>
      </c>
      <c r="EO13" s="17" t="s">
        <v>3</v>
      </c>
      <c r="EP13" s="17">
        <v>84710</v>
      </c>
      <c r="EQ13" s="17">
        <v>84710</v>
      </c>
      <c r="ER13" s="17" t="s">
        <v>3</v>
      </c>
      <c r="ES13" s="17">
        <v>86215</v>
      </c>
      <c r="ET13" s="17">
        <v>86215</v>
      </c>
      <c r="EU13" s="17" t="s">
        <v>3</v>
      </c>
      <c r="EV13" s="17">
        <v>88342</v>
      </c>
      <c r="EW13" s="17">
        <v>88342</v>
      </c>
      <c r="EX13" s="17" t="s">
        <v>3</v>
      </c>
      <c r="EY13" s="17">
        <v>90388</v>
      </c>
      <c r="EZ13" s="17">
        <v>90388</v>
      </c>
      <c r="FA13" s="17" t="s">
        <v>3</v>
      </c>
      <c r="FB13" s="17">
        <v>92548</v>
      </c>
      <c r="FC13" s="17">
        <v>92548</v>
      </c>
      <c r="FD13" s="17" t="s">
        <v>3</v>
      </c>
      <c r="FE13" s="17">
        <v>94778</v>
      </c>
      <c r="FF13" s="17">
        <v>94778</v>
      </c>
      <c r="FG13" s="17" t="s">
        <v>3</v>
      </c>
    </row>
    <row r="14" spans="1:163" ht="13.5" customHeight="1">
      <c r="A14" s="36" t="s">
        <v>147</v>
      </c>
      <c r="B14" s="17">
        <v>3360</v>
      </c>
      <c r="C14" s="17">
        <v>3360</v>
      </c>
      <c r="D14" s="17" t="s">
        <v>3</v>
      </c>
      <c r="E14" s="17">
        <v>3496</v>
      </c>
      <c r="F14" s="17">
        <v>3496</v>
      </c>
      <c r="G14" s="17" t="s">
        <v>3</v>
      </c>
      <c r="H14" s="17">
        <v>3843</v>
      </c>
      <c r="I14" s="17">
        <v>3843</v>
      </c>
      <c r="J14" s="17" t="s">
        <v>3</v>
      </c>
      <c r="K14" s="17">
        <v>3990</v>
      </c>
      <c r="L14" s="17">
        <v>3990</v>
      </c>
      <c r="M14" s="17" t="s">
        <v>3</v>
      </c>
      <c r="N14" s="17">
        <v>4697</v>
      </c>
      <c r="O14" s="17">
        <v>4697</v>
      </c>
      <c r="P14" s="17" t="s">
        <v>3</v>
      </c>
      <c r="Q14" s="17">
        <v>5173</v>
      </c>
      <c r="R14" s="17">
        <v>5173</v>
      </c>
      <c r="S14" s="17" t="s">
        <v>3</v>
      </c>
      <c r="T14" s="17">
        <v>1325</v>
      </c>
      <c r="U14" s="17">
        <v>1325</v>
      </c>
      <c r="V14" s="17" t="s">
        <v>3</v>
      </c>
      <c r="W14" s="17">
        <v>5735</v>
      </c>
      <c r="X14" s="17">
        <v>5735</v>
      </c>
      <c r="Y14" s="17" t="s">
        <v>3</v>
      </c>
      <c r="Z14" s="17">
        <v>6173</v>
      </c>
      <c r="AA14" s="17">
        <v>6173</v>
      </c>
      <c r="AB14" s="17" t="s">
        <v>3</v>
      </c>
      <c r="AC14" s="17">
        <v>6756</v>
      </c>
      <c r="AD14" s="17">
        <v>6756</v>
      </c>
      <c r="AE14" s="17" t="s">
        <v>3</v>
      </c>
      <c r="AF14" s="17">
        <v>7446</v>
      </c>
      <c r="AG14" s="17">
        <v>7446</v>
      </c>
      <c r="AH14" s="17" t="s">
        <v>3</v>
      </c>
      <c r="AI14" s="17">
        <v>8438</v>
      </c>
      <c r="AJ14" s="17">
        <v>8438</v>
      </c>
      <c r="AK14" s="17" t="s">
        <v>3</v>
      </c>
      <c r="AL14" s="17">
        <v>9289</v>
      </c>
      <c r="AM14" s="17">
        <v>9289</v>
      </c>
      <c r="AN14" s="17" t="s">
        <v>3</v>
      </c>
      <c r="AO14" s="17">
        <v>9857</v>
      </c>
      <c r="AP14" s="17">
        <v>9857</v>
      </c>
      <c r="AQ14" s="17" t="s">
        <v>3</v>
      </c>
      <c r="AR14" s="17">
        <v>9973</v>
      </c>
      <c r="AS14" s="17">
        <v>9973</v>
      </c>
      <c r="AT14" s="17" t="s">
        <v>3</v>
      </c>
      <c r="AU14" s="17">
        <v>10243</v>
      </c>
      <c r="AV14" s="17">
        <v>10243</v>
      </c>
      <c r="AW14" s="17" t="s">
        <v>3</v>
      </c>
      <c r="AX14" s="17">
        <v>10442</v>
      </c>
      <c r="AY14" s="17">
        <v>10442</v>
      </c>
      <c r="AZ14" s="17" t="s">
        <v>3</v>
      </c>
      <c r="BA14" s="17">
        <v>10516</v>
      </c>
      <c r="BB14" s="17">
        <v>10516</v>
      </c>
      <c r="BC14" s="17" t="s">
        <v>3</v>
      </c>
      <c r="BD14" s="17">
        <v>11268</v>
      </c>
      <c r="BE14" s="17">
        <v>11268</v>
      </c>
      <c r="BF14" s="17" t="s">
        <v>3</v>
      </c>
      <c r="BG14" s="17">
        <v>11669</v>
      </c>
      <c r="BH14" s="17">
        <v>11669</v>
      </c>
      <c r="BI14" s="17" t="s">
        <v>3</v>
      </c>
      <c r="BJ14" s="17">
        <v>10735</v>
      </c>
      <c r="BK14" s="17">
        <v>10735</v>
      </c>
      <c r="BL14" s="17" t="s">
        <v>3</v>
      </c>
      <c r="BM14" s="17">
        <v>12153</v>
      </c>
      <c r="BN14" s="17">
        <v>12153</v>
      </c>
      <c r="BO14" s="17" t="s">
        <v>3</v>
      </c>
      <c r="BP14" s="17">
        <v>12658</v>
      </c>
      <c r="BQ14" s="17">
        <v>12658</v>
      </c>
      <c r="BR14" s="17" t="s">
        <v>3</v>
      </c>
      <c r="BS14" s="17">
        <v>13399</v>
      </c>
      <c r="BT14" s="17">
        <v>13399</v>
      </c>
      <c r="BU14" s="17" t="s">
        <v>3</v>
      </c>
      <c r="BV14" s="17">
        <v>15117</v>
      </c>
      <c r="BW14" s="17">
        <v>15117</v>
      </c>
      <c r="BX14" s="17" t="s">
        <v>3</v>
      </c>
      <c r="BY14" s="17">
        <v>14842</v>
      </c>
      <c r="BZ14" s="17">
        <v>14842</v>
      </c>
      <c r="CA14" s="17" t="s">
        <v>3</v>
      </c>
      <c r="CB14" s="17">
        <v>14247</v>
      </c>
      <c r="CC14" s="17">
        <v>14247</v>
      </c>
      <c r="CD14" s="17" t="s">
        <v>3</v>
      </c>
      <c r="CE14" s="17">
        <v>16242</v>
      </c>
      <c r="CF14" s="17">
        <v>16242</v>
      </c>
      <c r="CG14" s="17" t="s">
        <v>3</v>
      </c>
      <c r="CH14" s="17">
        <v>17151</v>
      </c>
      <c r="CI14" s="17">
        <v>17151</v>
      </c>
      <c r="CJ14" s="17" t="s">
        <v>3</v>
      </c>
      <c r="CK14" s="17">
        <v>17994</v>
      </c>
      <c r="CL14" s="17">
        <v>17994</v>
      </c>
      <c r="CM14" s="17" t="s">
        <v>3</v>
      </c>
      <c r="CN14" s="17">
        <v>20777</v>
      </c>
      <c r="CO14" s="17">
        <v>20777</v>
      </c>
      <c r="CP14" s="17" t="s">
        <v>3</v>
      </c>
      <c r="CQ14" s="17">
        <v>18587</v>
      </c>
      <c r="CR14" s="17">
        <v>18587</v>
      </c>
      <c r="CS14" s="17" t="s">
        <v>3</v>
      </c>
      <c r="CT14" s="17">
        <v>22429</v>
      </c>
      <c r="CU14" s="17">
        <v>22429</v>
      </c>
      <c r="CV14" s="17" t="s">
        <v>3</v>
      </c>
      <c r="CW14" s="17">
        <v>24705</v>
      </c>
      <c r="CX14" s="17">
        <v>24705</v>
      </c>
      <c r="CY14" s="17" t="s">
        <v>3</v>
      </c>
      <c r="CZ14" s="17">
        <v>26307</v>
      </c>
      <c r="DA14" s="17">
        <v>26307</v>
      </c>
      <c r="DB14" s="17" t="s">
        <v>3</v>
      </c>
      <c r="DC14" s="17">
        <v>30888</v>
      </c>
      <c r="DD14" s="17">
        <v>30888</v>
      </c>
      <c r="DE14" s="17" t="s">
        <v>3</v>
      </c>
      <c r="DF14" s="17">
        <v>31000</v>
      </c>
      <c r="DG14" s="17">
        <v>31000</v>
      </c>
      <c r="DH14" s="17" t="s">
        <v>3</v>
      </c>
      <c r="DI14" s="17">
        <v>31064</v>
      </c>
      <c r="DJ14" s="17">
        <v>31064</v>
      </c>
      <c r="DK14" s="17" t="s">
        <v>3</v>
      </c>
      <c r="DL14" s="17">
        <v>36266</v>
      </c>
      <c r="DM14" s="17">
        <v>36266</v>
      </c>
      <c r="DN14" s="17" t="s">
        <v>3</v>
      </c>
      <c r="DO14" s="17">
        <v>40490</v>
      </c>
      <c r="DP14" s="17">
        <v>40490</v>
      </c>
      <c r="DQ14" s="17" t="s">
        <v>3</v>
      </c>
      <c r="DR14" s="17">
        <v>43498</v>
      </c>
      <c r="DS14" s="17">
        <v>43498</v>
      </c>
      <c r="DT14" s="17" t="s">
        <v>3</v>
      </c>
      <c r="DU14" s="17">
        <v>52780</v>
      </c>
      <c r="DV14" s="17">
        <v>52780</v>
      </c>
      <c r="DW14" s="17" t="s">
        <v>3</v>
      </c>
      <c r="DX14" s="17">
        <v>50058</v>
      </c>
      <c r="DY14" s="17">
        <v>50058</v>
      </c>
      <c r="DZ14" s="17" t="s">
        <v>3</v>
      </c>
      <c r="EA14" s="17">
        <v>59393</v>
      </c>
      <c r="EB14" s="17">
        <v>59393</v>
      </c>
      <c r="EC14" s="17" t="s">
        <v>3</v>
      </c>
      <c r="ED14" s="170">
        <v>64360</v>
      </c>
      <c r="EE14" s="17">
        <v>64360</v>
      </c>
      <c r="EF14" s="17" t="s">
        <v>3</v>
      </c>
      <c r="EG14" s="17">
        <v>69725</v>
      </c>
      <c r="EH14" s="17">
        <v>69725</v>
      </c>
      <c r="EI14" s="17" t="s">
        <v>3</v>
      </c>
      <c r="EJ14" s="17">
        <v>79907</v>
      </c>
      <c r="EK14" s="17">
        <v>79907</v>
      </c>
      <c r="EL14" s="17" t="s">
        <v>3</v>
      </c>
      <c r="EM14" s="17">
        <v>79839</v>
      </c>
      <c r="EN14" s="170">
        <f t="shared" si="0"/>
        <v>15479</v>
      </c>
      <c r="EO14" s="17" t="s">
        <v>3</v>
      </c>
      <c r="EP14" s="17">
        <v>79011</v>
      </c>
      <c r="EQ14" s="17">
        <v>79011</v>
      </c>
      <c r="ER14" s="17" t="s">
        <v>3</v>
      </c>
      <c r="ES14" s="17">
        <v>92409</v>
      </c>
      <c r="ET14" s="17">
        <v>92409</v>
      </c>
      <c r="EU14" s="17" t="s">
        <v>3</v>
      </c>
      <c r="EV14" s="17">
        <v>99916</v>
      </c>
      <c r="EW14" s="17">
        <v>99916</v>
      </c>
      <c r="EX14" s="17" t="s">
        <v>3</v>
      </c>
      <c r="EY14" s="17">
        <v>105238</v>
      </c>
      <c r="EZ14" s="17">
        <v>105238</v>
      </c>
      <c r="FA14" s="17" t="s">
        <v>3</v>
      </c>
      <c r="FB14" s="17">
        <v>119523</v>
      </c>
      <c r="FC14" s="17">
        <v>119523</v>
      </c>
      <c r="FD14" s="17" t="s">
        <v>3</v>
      </c>
      <c r="FE14" s="17">
        <v>117794</v>
      </c>
      <c r="FF14" s="17">
        <v>117794</v>
      </c>
      <c r="FG14" s="17" t="s">
        <v>3</v>
      </c>
    </row>
    <row r="15" spans="1:163" ht="13.5" customHeight="1">
      <c r="A15" s="36" t="s">
        <v>20</v>
      </c>
      <c r="B15" s="17">
        <v>203</v>
      </c>
      <c r="C15" s="17">
        <v>203</v>
      </c>
      <c r="D15" s="17" t="s">
        <v>3</v>
      </c>
      <c r="E15" s="17">
        <v>221</v>
      </c>
      <c r="F15" s="17">
        <v>221</v>
      </c>
      <c r="G15" s="17" t="s">
        <v>3</v>
      </c>
      <c r="H15" s="17">
        <v>240</v>
      </c>
      <c r="I15" s="17">
        <v>240</v>
      </c>
      <c r="J15" s="17" t="s">
        <v>3</v>
      </c>
      <c r="K15" s="17">
        <v>263</v>
      </c>
      <c r="L15" s="17">
        <v>263</v>
      </c>
      <c r="M15" s="17" t="s">
        <v>3</v>
      </c>
      <c r="N15" s="17">
        <v>385</v>
      </c>
      <c r="O15" s="17">
        <v>385</v>
      </c>
      <c r="P15" s="17" t="s">
        <v>3</v>
      </c>
      <c r="Q15" s="17">
        <v>463</v>
      </c>
      <c r="R15" s="17">
        <v>463</v>
      </c>
      <c r="S15" s="17" t="s">
        <v>3</v>
      </c>
      <c r="T15" s="17">
        <v>129</v>
      </c>
      <c r="U15" s="17">
        <v>129</v>
      </c>
      <c r="V15" s="17" t="s">
        <v>3</v>
      </c>
      <c r="W15" s="17">
        <v>553</v>
      </c>
      <c r="X15" s="17">
        <v>553</v>
      </c>
      <c r="Y15" s="17" t="s">
        <v>3</v>
      </c>
      <c r="Z15" s="17">
        <v>483</v>
      </c>
      <c r="AA15" s="17">
        <v>483</v>
      </c>
      <c r="AB15" s="17" t="s">
        <v>3</v>
      </c>
      <c r="AC15" s="17">
        <v>538</v>
      </c>
      <c r="AD15" s="17">
        <v>538</v>
      </c>
      <c r="AE15" s="17" t="s">
        <v>3</v>
      </c>
      <c r="AF15" s="17">
        <v>661</v>
      </c>
      <c r="AG15" s="17">
        <v>661</v>
      </c>
      <c r="AH15" s="17" t="s">
        <v>3</v>
      </c>
      <c r="AI15" s="17">
        <v>735</v>
      </c>
      <c r="AJ15" s="17">
        <v>735</v>
      </c>
      <c r="AK15" s="17" t="s">
        <v>3</v>
      </c>
      <c r="AL15" s="17">
        <v>816</v>
      </c>
      <c r="AM15" s="17">
        <v>816</v>
      </c>
      <c r="AN15" s="17" t="s">
        <v>3</v>
      </c>
      <c r="AO15" s="17">
        <v>759</v>
      </c>
      <c r="AP15" s="17">
        <v>759</v>
      </c>
      <c r="AQ15" s="17" t="s">
        <v>3</v>
      </c>
      <c r="AR15" s="17">
        <v>825</v>
      </c>
      <c r="AS15" s="17">
        <v>825</v>
      </c>
      <c r="AT15" s="17" t="s">
        <v>3</v>
      </c>
      <c r="AU15" s="17">
        <v>790</v>
      </c>
      <c r="AV15" s="17">
        <v>790</v>
      </c>
      <c r="AW15" s="17" t="s">
        <v>3</v>
      </c>
      <c r="AX15" s="17">
        <v>942</v>
      </c>
      <c r="AY15" s="17">
        <v>942</v>
      </c>
      <c r="AZ15" s="17" t="s">
        <v>3</v>
      </c>
      <c r="BA15" s="17">
        <v>907</v>
      </c>
      <c r="BB15" s="17">
        <v>907</v>
      </c>
      <c r="BC15" s="17" t="s">
        <v>3</v>
      </c>
      <c r="BD15" s="17">
        <v>970</v>
      </c>
      <c r="BE15" s="17">
        <v>970</v>
      </c>
      <c r="BF15" s="17" t="s">
        <v>3</v>
      </c>
      <c r="BG15" s="17">
        <v>1132</v>
      </c>
      <c r="BH15" s="17">
        <v>1132</v>
      </c>
      <c r="BI15" s="17" t="s">
        <v>3</v>
      </c>
      <c r="BJ15" s="17">
        <v>804</v>
      </c>
      <c r="BK15" s="17">
        <v>804</v>
      </c>
      <c r="BL15" s="17" t="s">
        <v>3</v>
      </c>
      <c r="BM15" s="17">
        <v>1229</v>
      </c>
      <c r="BN15" s="17">
        <v>1229</v>
      </c>
      <c r="BO15" s="17" t="s">
        <v>3</v>
      </c>
      <c r="BP15" s="17">
        <v>1236</v>
      </c>
      <c r="BQ15" s="17">
        <v>1236</v>
      </c>
      <c r="BR15" s="17" t="s">
        <v>3</v>
      </c>
      <c r="BS15" s="17">
        <v>1325</v>
      </c>
      <c r="BT15" s="17">
        <v>1325</v>
      </c>
      <c r="BU15" s="17" t="s">
        <v>3</v>
      </c>
      <c r="BV15" s="17">
        <v>1300</v>
      </c>
      <c r="BW15" s="17">
        <v>1300</v>
      </c>
      <c r="BX15" s="17" t="s">
        <v>3</v>
      </c>
      <c r="BY15" s="17">
        <v>1299</v>
      </c>
      <c r="BZ15" s="17">
        <v>1299</v>
      </c>
      <c r="CA15" s="17" t="s">
        <v>3</v>
      </c>
      <c r="CB15" s="17">
        <v>1345</v>
      </c>
      <c r="CC15" s="17">
        <v>1345</v>
      </c>
      <c r="CD15" s="17" t="s">
        <v>3</v>
      </c>
      <c r="CE15" s="17">
        <v>1511</v>
      </c>
      <c r="CF15" s="17">
        <v>1511</v>
      </c>
      <c r="CG15" s="17" t="s">
        <v>3</v>
      </c>
      <c r="CH15" s="17">
        <v>1517</v>
      </c>
      <c r="CI15" s="17">
        <v>1517</v>
      </c>
      <c r="CJ15" s="17" t="s">
        <v>3</v>
      </c>
      <c r="CK15" s="17">
        <v>1674</v>
      </c>
      <c r="CL15" s="17">
        <v>1674</v>
      </c>
      <c r="CM15" s="17" t="s">
        <v>3</v>
      </c>
      <c r="CN15" s="17">
        <v>1683</v>
      </c>
      <c r="CO15" s="17">
        <v>1683</v>
      </c>
      <c r="CP15" s="17" t="s">
        <v>3</v>
      </c>
      <c r="CQ15" s="17">
        <v>1950</v>
      </c>
      <c r="CR15" s="17">
        <v>1950</v>
      </c>
      <c r="CS15" s="17" t="s">
        <v>3</v>
      </c>
      <c r="CT15" s="17">
        <v>2037</v>
      </c>
      <c r="CU15" s="17">
        <v>2037</v>
      </c>
      <c r="CV15" s="17" t="s">
        <v>3</v>
      </c>
      <c r="CW15" s="17">
        <v>1917</v>
      </c>
      <c r="CX15" s="17">
        <v>1917</v>
      </c>
      <c r="CY15" s="17" t="s">
        <v>3</v>
      </c>
      <c r="CZ15" s="17">
        <v>2198</v>
      </c>
      <c r="DA15" s="17">
        <v>2198</v>
      </c>
      <c r="DB15" s="17" t="s">
        <v>3</v>
      </c>
      <c r="DC15" s="17">
        <v>2431</v>
      </c>
      <c r="DD15" s="17">
        <v>2431</v>
      </c>
      <c r="DE15" s="17" t="s">
        <v>3</v>
      </c>
      <c r="DF15" s="17">
        <v>2374</v>
      </c>
      <c r="DG15" s="17">
        <v>2374</v>
      </c>
      <c r="DH15" s="17" t="s">
        <v>3</v>
      </c>
      <c r="DI15" s="17">
        <v>2631</v>
      </c>
      <c r="DJ15" s="17">
        <v>2631</v>
      </c>
      <c r="DK15" s="17" t="s">
        <v>3</v>
      </c>
      <c r="DL15" s="17">
        <v>2711</v>
      </c>
      <c r="DM15" s="17">
        <v>2711</v>
      </c>
      <c r="DN15" s="17" t="s">
        <v>3</v>
      </c>
      <c r="DO15" s="17">
        <v>3856</v>
      </c>
      <c r="DP15" s="17">
        <v>3856</v>
      </c>
      <c r="DQ15" s="17" t="s">
        <v>3</v>
      </c>
      <c r="DR15" s="17">
        <v>3154</v>
      </c>
      <c r="DS15" s="17">
        <v>3154</v>
      </c>
      <c r="DT15" s="17" t="s">
        <v>3</v>
      </c>
      <c r="DU15" s="17">
        <v>3281</v>
      </c>
      <c r="DV15" s="17">
        <v>3281</v>
      </c>
      <c r="DW15" s="17" t="s">
        <v>3</v>
      </c>
      <c r="DX15" s="17">
        <v>3104</v>
      </c>
      <c r="DY15" s="17">
        <v>3104</v>
      </c>
      <c r="DZ15" s="17" t="s">
        <v>3</v>
      </c>
      <c r="EA15" s="17">
        <v>3207</v>
      </c>
      <c r="EB15" s="17">
        <v>3207</v>
      </c>
      <c r="EC15" s="17" t="s">
        <v>3</v>
      </c>
      <c r="ED15" s="17">
        <v>3417</v>
      </c>
      <c r="EE15" s="17">
        <v>3417</v>
      </c>
      <c r="EF15" s="17" t="s">
        <v>3</v>
      </c>
      <c r="EG15" s="17">
        <v>3665</v>
      </c>
      <c r="EH15" s="17">
        <v>3665</v>
      </c>
      <c r="EI15" s="17" t="s">
        <v>3</v>
      </c>
      <c r="EJ15" s="17">
        <v>3878</v>
      </c>
      <c r="EK15" s="17">
        <v>3878</v>
      </c>
      <c r="EL15" s="17" t="s">
        <v>3</v>
      </c>
      <c r="EM15" s="17">
        <v>3650</v>
      </c>
      <c r="EN15" s="170">
        <f t="shared" si="0"/>
        <v>233</v>
      </c>
      <c r="EO15" s="17" t="s">
        <v>3</v>
      </c>
      <c r="EP15" s="17">
        <v>3983</v>
      </c>
      <c r="EQ15" s="17">
        <v>3983</v>
      </c>
      <c r="ER15" s="17" t="s">
        <v>3</v>
      </c>
      <c r="ES15" s="17">
        <v>3949</v>
      </c>
      <c r="ET15" s="17">
        <v>3949</v>
      </c>
      <c r="EU15" s="17" t="s">
        <v>3</v>
      </c>
      <c r="EV15" s="17">
        <v>4177</v>
      </c>
      <c r="EW15" s="17">
        <v>4177</v>
      </c>
      <c r="EX15" s="17" t="s">
        <v>3</v>
      </c>
      <c r="EY15" s="17">
        <v>4305</v>
      </c>
      <c r="EZ15" s="17">
        <v>4305</v>
      </c>
      <c r="FA15" s="17" t="s">
        <v>3</v>
      </c>
      <c r="FB15" s="17">
        <v>4451</v>
      </c>
      <c r="FC15" s="17">
        <v>4451</v>
      </c>
      <c r="FD15" s="17" t="s">
        <v>3</v>
      </c>
      <c r="FE15" s="17">
        <v>4587</v>
      </c>
      <c r="FF15" s="17">
        <v>4587</v>
      </c>
      <c r="FG15" s="17" t="s">
        <v>3</v>
      </c>
    </row>
    <row r="16" spans="1:163" ht="13.5" customHeight="1">
      <c r="A16" s="36" t="s">
        <v>148</v>
      </c>
      <c r="B16" s="18">
        <v>10188</v>
      </c>
      <c r="C16" s="18">
        <v>10188</v>
      </c>
      <c r="D16" s="18" t="s">
        <v>3</v>
      </c>
      <c r="E16" s="18">
        <v>11386</v>
      </c>
      <c r="F16" s="18">
        <v>11386</v>
      </c>
      <c r="G16" s="18" t="s">
        <v>3</v>
      </c>
      <c r="H16" s="18">
        <v>12999</v>
      </c>
      <c r="I16" s="18">
        <v>12999</v>
      </c>
      <c r="J16" s="18" t="s">
        <v>3</v>
      </c>
      <c r="K16" s="18">
        <v>15056</v>
      </c>
      <c r="L16" s="18">
        <v>15056</v>
      </c>
      <c r="M16" s="18" t="s">
        <v>3</v>
      </c>
      <c r="N16" s="18">
        <v>18388</v>
      </c>
      <c r="O16" s="18">
        <v>18388</v>
      </c>
      <c r="P16" s="18" t="s">
        <v>3</v>
      </c>
      <c r="Q16" s="18">
        <v>21214</v>
      </c>
      <c r="R16" s="18">
        <v>21214</v>
      </c>
      <c r="S16" s="18" t="s">
        <v>3</v>
      </c>
      <c r="T16" s="18">
        <v>5665</v>
      </c>
      <c r="U16" s="18">
        <v>5665</v>
      </c>
      <c r="V16" s="18" t="s">
        <v>3</v>
      </c>
      <c r="W16" s="18">
        <v>24051</v>
      </c>
      <c r="X16" s="18">
        <v>24051</v>
      </c>
      <c r="Y16" s="18" t="s">
        <v>3</v>
      </c>
      <c r="Z16" s="18">
        <v>26711</v>
      </c>
      <c r="AA16" s="18">
        <v>26711</v>
      </c>
      <c r="AB16" s="18" t="s">
        <v>3</v>
      </c>
      <c r="AC16" s="18">
        <v>29960</v>
      </c>
      <c r="AD16" s="18">
        <v>29960</v>
      </c>
      <c r="AE16" s="18" t="s">
        <v>3</v>
      </c>
      <c r="AF16" s="18">
        <v>34709</v>
      </c>
      <c r="AG16" s="18">
        <v>34709</v>
      </c>
      <c r="AH16" s="18" t="s">
        <v>3</v>
      </c>
      <c r="AI16" s="18">
        <v>40521</v>
      </c>
      <c r="AJ16" s="18">
        <v>40521</v>
      </c>
      <c r="AK16" s="18" t="s">
        <v>3</v>
      </c>
      <c r="AL16" s="18">
        <v>44472</v>
      </c>
      <c r="AM16" s="18">
        <v>44472</v>
      </c>
      <c r="AN16" s="18" t="s">
        <v>3</v>
      </c>
      <c r="AO16" s="18">
        <v>47304</v>
      </c>
      <c r="AP16" s="18">
        <v>47304</v>
      </c>
      <c r="AQ16" s="18" t="s">
        <v>3</v>
      </c>
      <c r="AR16" s="18">
        <v>49113</v>
      </c>
      <c r="AS16" s="18">
        <v>49113</v>
      </c>
      <c r="AT16" s="18" t="s">
        <v>3</v>
      </c>
      <c r="AU16" s="18">
        <v>49880</v>
      </c>
      <c r="AV16" s="18">
        <v>49880</v>
      </c>
      <c r="AW16" s="18" t="s">
        <v>3</v>
      </c>
      <c r="AX16" s="18">
        <v>52979</v>
      </c>
      <c r="AY16" s="18">
        <v>52979</v>
      </c>
      <c r="AZ16" s="18" t="s">
        <v>3</v>
      </c>
      <c r="BA16" s="18">
        <v>55253</v>
      </c>
      <c r="BB16" s="18">
        <v>55253</v>
      </c>
      <c r="BC16" s="18" t="s">
        <v>3</v>
      </c>
      <c r="BD16" s="18">
        <v>59343</v>
      </c>
      <c r="BE16" s="18">
        <v>59343</v>
      </c>
      <c r="BF16" s="18" t="s">
        <v>3</v>
      </c>
      <c r="BG16" s="18">
        <v>62158</v>
      </c>
      <c r="BH16" s="18">
        <v>62158</v>
      </c>
      <c r="BI16" s="18" t="s">
        <v>3</v>
      </c>
      <c r="BJ16" s="18">
        <v>64179</v>
      </c>
      <c r="BK16" s="18">
        <v>64179</v>
      </c>
      <c r="BL16" s="18" t="s">
        <v>3</v>
      </c>
      <c r="BM16" s="18">
        <v>69720</v>
      </c>
      <c r="BN16" s="18">
        <v>69720</v>
      </c>
      <c r="BO16" s="18" t="s">
        <v>3</v>
      </c>
      <c r="BP16" s="18">
        <v>72018</v>
      </c>
      <c r="BQ16" s="18">
        <v>72018</v>
      </c>
      <c r="BR16" s="18" t="s">
        <v>3</v>
      </c>
      <c r="BS16" s="18">
        <v>75293</v>
      </c>
      <c r="BT16" s="18">
        <v>75293</v>
      </c>
      <c r="BU16" s="18" t="s">
        <v>3</v>
      </c>
      <c r="BV16" s="18">
        <v>79470</v>
      </c>
      <c r="BW16" s="18">
        <v>79470</v>
      </c>
      <c r="BX16" s="18" t="s">
        <v>3</v>
      </c>
      <c r="BY16" s="18">
        <v>82336</v>
      </c>
      <c r="BZ16" s="18">
        <v>82336</v>
      </c>
      <c r="CA16" s="18" t="s">
        <v>3</v>
      </c>
      <c r="CB16" s="18">
        <v>84173</v>
      </c>
      <c r="CC16" s="18">
        <v>84173</v>
      </c>
      <c r="CD16" s="18" t="s">
        <v>3</v>
      </c>
      <c r="CE16" s="18">
        <v>89632</v>
      </c>
      <c r="CF16" s="18">
        <v>89632</v>
      </c>
      <c r="CG16" s="18" t="s">
        <v>3</v>
      </c>
      <c r="CH16" s="18">
        <v>92845</v>
      </c>
      <c r="CI16" s="18">
        <v>92845</v>
      </c>
      <c r="CJ16" s="18" t="s">
        <v>3</v>
      </c>
      <c r="CK16" s="18">
        <v>95489</v>
      </c>
      <c r="CL16" s="18">
        <v>95489</v>
      </c>
      <c r="CM16" s="18" t="s">
        <v>3</v>
      </c>
      <c r="CN16" s="18">
        <v>100431</v>
      </c>
      <c r="CO16" s="18">
        <v>100431</v>
      </c>
      <c r="CP16" s="18" t="s">
        <v>3</v>
      </c>
      <c r="CQ16" s="18">
        <v>101972</v>
      </c>
      <c r="CR16" s="18">
        <v>101972</v>
      </c>
      <c r="CS16" s="18" t="s">
        <v>3</v>
      </c>
      <c r="CT16" s="18">
        <v>108461</v>
      </c>
      <c r="CU16" s="18">
        <v>108461</v>
      </c>
      <c r="CV16" s="18" t="s">
        <v>3</v>
      </c>
      <c r="CW16" s="18">
        <v>112544</v>
      </c>
      <c r="CX16" s="18">
        <v>112544</v>
      </c>
      <c r="CY16" s="18" t="s">
        <v>3</v>
      </c>
      <c r="CZ16" s="18">
        <v>117725</v>
      </c>
      <c r="DA16" s="18">
        <v>117725</v>
      </c>
      <c r="DB16" s="18" t="s">
        <v>3</v>
      </c>
      <c r="DC16" s="18">
        <v>127040</v>
      </c>
      <c r="DD16" s="18">
        <v>127040</v>
      </c>
      <c r="DE16" s="18" t="s">
        <v>3</v>
      </c>
      <c r="DF16" s="18">
        <v>132438</v>
      </c>
      <c r="DG16" s="18">
        <v>132438</v>
      </c>
      <c r="DH16" s="18" t="s">
        <v>3</v>
      </c>
      <c r="DI16" s="18">
        <v>138160</v>
      </c>
      <c r="DJ16" s="18">
        <v>138160</v>
      </c>
      <c r="DK16" s="18" t="s">
        <v>3</v>
      </c>
      <c r="DL16" s="18">
        <v>148437</v>
      </c>
      <c r="DM16" s="18">
        <v>148437</v>
      </c>
      <c r="DN16" s="18" t="s">
        <v>3</v>
      </c>
      <c r="DO16" s="18">
        <v>162034</v>
      </c>
      <c r="DP16" s="18">
        <v>162034</v>
      </c>
      <c r="DQ16" s="18" t="s">
        <v>3</v>
      </c>
      <c r="DR16" s="18">
        <v>166802</v>
      </c>
      <c r="DS16" s="18">
        <v>166802</v>
      </c>
      <c r="DT16" s="18" t="s">
        <v>3</v>
      </c>
      <c r="DU16" s="18">
        <v>181442</v>
      </c>
      <c r="DV16" s="18">
        <v>181442</v>
      </c>
      <c r="DW16" s="18" t="s">
        <v>3</v>
      </c>
      <c r="DX16" s="18">
        <v>176011</v>
      </c>
      <c r="DY16" s="18">
        <v>176011</v>
      </c>
      <c r="DZ16" s="18" t="s">
        <v>3</v>
      </c>
      <c r="EA16" s="18">
        <v>194233</v>
      </c>
      <c r="EB16" s="18">
        <v>194233</v>
      </c>
      <c r="EC16" s="18" t="s">
        <v>3</v>
      </c>
      <c r="ED16" s="18">
        <v>202737</v>
      </c>
      <c r="EE16" s="18">
        <v>202737</v>
      </c>
      <c r="EF16" s="18" t="s">
        <v>3</v>
      </c>
      <c r="EG16" s="18">
        <v>211978</v>
      </c>
      <c r="EH16" s="18">
        <v>211978</v>
      </c>
      <c r="EI16" s="18" t="s">
        <v>3</v>
      </c>
      <c r="EJ16" s="18">
        <v>228292</v>
      </c>
      <c r="EK16" s="18">
        <v>228292</v>
      </c>
      <c r="EL16" s="18" t="s">
        <v>3</v>
      </c>
      <c r="EM16" s="18">
        <v>224958</v>
      </c>
      <c r="EN16" s="170">
        <f t="shared" si="0"/>
        <v>22221</v>
      </c>
      <c r="EO16" s="18" t="s">
        <v>3</v>
      </c>
      <c r="EP16" s="18">
        <v>221905</v>
      </c>
      <c r="EQ16" s="18">
        <v>221905</v>
      </c>
      <c r="ER16" s="18" t="s">
        <v>3</v>
      </c>
      <c r="ES16" s="18">
        <v>243025</v>
      </c>
      <c r="ET16" s="18">
        <v>243025</v>
      </c>
      <c r="EU16" s="18" t="s">
        <v>3</v>
      </c>
      <c r="EV16" s="18">
        <v>254570</v>
      </c>
      <c r="EW16" s="18">
        <v>254570</v>
      </c>
      <c r="EX16" s="18" t="s">
        <v>3</v>
      </c>
      <c r="EY16" s="18">
        <v>263830</v>
      </c>
      <c r="EZ16" s="18">
        <v>263830</v>
      </c>
      <c r="FA16" s="18" t="s">
        <v>3</v>
      </c>
      <c r="FB16" s="18">
        <v>287447</v>
      </c>
      <c r="FC16" s="18">
        <v>287447</v>
      </c>
      <c r="FD16" s="18" t="s">
        <v>3</v>
      </c>
      <c r="FE16" s="18">
        <v>284908</v>
      </c>
      <c r="FF16" s="18">
        <v>284908</v>
      </c>
      <c r="FG16" s="18" t="s">
        <v>3</v>
      </c>
    </row>
    <row r="17" spans="1:163" ht="13.5" customHeight="1">
      <c r="A17" s="35" t="s">
        <v>149</v>
      </c>
      <c r="B17" s="18">
        <v>5764</v>
      </c>
      <c r="C17" s="18">
        <v>5764</v>
      </c>
      <c r="D17" s="18" t="s">
        <v>3</v>
      </c>
      <c r="E17" s="18">
        <v>6656</v>
      </c>
      <c r="F17" s="18">
        <v>6656</v>
      </c>
      <c r="G17" s="18" t="s">
        <v>3</v>
      </c>
      <c r="H17" s="18">
        <v>4895</v>
      </c>
      <c r="I17" s="18">
        <v>4895</v>
      </c>
      <c r="J17" s="18" t="s">
        <v>3</v>
      </c>
      <c r="K17" s="18">
        <v>5652</v>
      </c>
      <c r="L17" s="18">
        <v>5652</v>
      </c>
      <c r="M17" s="18" t="s">
        <v>3</v>
      </c>
      <c r="N17" s="18">
        <v>12806</v>
      </c>
      <c r="O17" s="18">
        <v>12806</v>
      </c>
      <c r="P17" s="18" t="s">
        <v>3</v>
      </c>
      <c r="Q17" s="18">
        <v>18560</v>
      </c>
      <c r="R17" s="18">
        <v>18560</v>
      </c>
      <c r="S17" s="18" t="s">
        <v>3</v>
      </c>
      <c r="T17" s="18">
        <v>3304</v>
      </c>
      <c r="U17" s="18">
        <v>3304</v>
      </c>
      <c r="V17" s="18" t="s">
        <v>3</v>
      </c>
      <c r="W17" s="18">
        <v>14321</v>
      </c>
      <c r="X17" s="18">
        <v>14321</v>
      </c>
      <c r="Y17" s="18" t="s">
        <v>3</v>
      </c>
      <c r="Z17" s="18">
        <v>10888</v>
      </c>
      <c r="AA17" s="18">
        <v>10888</v>
      </c>
      <c r="AB17" s="18" t="s">
        <v>3</v>
      </c>
      <c r="AC17" s="18">
        <v>10637</v>
      </c>
      <c r="AD17" s="18">
        <v>10637</v>
      </c>
      <c r="AE17" s="18" t="s">
        <v>3</v>
      </c>
      <c r="AF17" s="18">
        <v>17139</v>
      </c>
      <c r="AG17" s="18">
        <v>17139</v>
      </c>
      <c r="AH17" s="18" t="s">
        <v>3</v>
      </c>
      <c r="AI17" s="18">
        <v>19006</v>
      </c>
      <c r="AJ17" s="18">
        <v>19006</v>
      </c>
      <c r="AK17" s="18" t="s">
        <v>3</v>
      </c>
      <c r="AL17" s="18">
        <v>22570</v>
      </c>
      <c r="AM17" s="18">
        <v>22570</v>
      </c>
      <c r="AN17" s="18" t="s">
        <v>3</v>
      </c>
      <c r="AO17" s="18">
        <v>30464</v>
      </c>
      <c r="AP17" s="18">
        <v>30464</v>
      </c>
      <c r="AQ17" s="18" t="s">
        <v>3</v>
      </c>
      <c r="AR17" s="18">
        <v>23808</v>
      </c>
      <c r="AS17" s="18">
        <v>23808</v>
      </c>
      <c r="AT17" s="18" t="s">
        <v>3</v>
      </c>
      <c r="AU17" s="18">
        <v>21312</v>
      </c>
      <c r="AV17" s="18">
        <v>21312</v>
      </c>
      <c r="AW17" s="18" t="s">
        <v>3</v>
      </c>
      <c r="AX17" s="18">
        <v>19281</v>
      </c>
      <c r="AY17" s="18">
        <v>19281</v>
      </c>
      <c r="AZ17" s="18" t="s">
        <v>3</v>
      </c>
      <c r="BA17" s="18">
        <v>18102</v>
      </c>
      <c r="BB17" s="18">
        <v>18102</v>
      </c>
      <c r="BC17" s="18" t="s">
        <v>3</v>
      </c>
      <c r="BD17" s="18">
        <v>16090</v>
      </c>
      <c r="BE17" s="18">
        <v>16090</v>
      </c>
      <c r="BF17" s="18" t="s">
        <v>3</v>
      </c>
      <c r="BG17" s="18">
        <v>16057</v>
      </c>
      <c r="BH17" s="18">
        <v>16057</v>
      </c>
      <c r="BI17" s="18" t="s">
        <v>3</v>
      </c>
      <c r="BJ17" s="18">
        <v>17511</v>
      </c>
      <c r="BK17" s="18">
        <v>17511</v>
      </c>
      <c r="BL17" s="18" t="s">
        <v>3</v>
      </c>
      <c r="BM17" s="18">
        <v>25451</v>
      </c>
      <c r="BN17" s="18">
        <v>25451</v>
      </c>
      <c r="BO17" s="18" t="s">
        <v>3</v>
      </c>
      <c r="BP17" s="18">
        <v>37701</v>
      </c>
      <c r="BQ17" s="18">
        <v>37701</v>
      </c>
      <c r="BR17" s="18" t="s">
        <v>3</v>
      </c>
      <c r="BS17" s="18">
        <v>36209</v>
      </c>
      <c r="BT17" s="18">
        <v>36209</v>
      </c>
      <c r="BU17" s="18" t="s">
        <v>3</v>
      </c>
      <c r="BV17" s="18">
        <v>27145</v>
      </c>
      <c r="BW17" s="18">
        <v>27145</v>
      </c>
      <c r="BX17" s="18" t="s">
        <v>3</v>
      </c>
      <c r="BY17" s="18">
        <v>21919</v>
      </c>
      <c r="BZ17" s="18">
        <v>21919</v>
      </c>
      <c r="CA17" s="18" t="s">
        <v>3</v>
      </c>
      <c r="CB17" s="18">
        <v>22958</v>
      </c>
      <c r="CC17" s="18">
        <v>22958</v>
      </c>
      <c r="CD17" s="18" t="s">
        <v>3</v>
      </c>
      <c r="CE17" s="18">
        <v>21145</v>
      </c>
      <c r="CF17" s="18">
        <v>21145</v>
      </c>
      <c r="CG17" s="18" t="s">
        <v>3</v>
      </c>
      <c r="CH17" s="18">
        <v>20094</v>
      </c>
      <c r="CI17" s="18">
        <v>20094</v>
      </c>
      <c r="CJ17" s="18" t="s">
        <v>3</v>
      </c>
      <c r="CK17" s="18">
        <v>21736</v>
      </c>
      <c r="CL17" s="18">
        <v>21736</v>
      </c>
      <c r="CM17" s="18" t="s">
        <v>3</v>
      </c>
      <c r="CN17" s="18">
        <v>21139</v>
      </c>
      <c r="CO17" s="18">
        <v>21139</v>
      </c>
      <c r="CP17" s="18" t="s">
        <v>3</v>
      </c>
      <c r="CQ17" s="18">
        <v>28341</v>
      </c>
      <c r="CR17" s="18">
        <v>28341</v>
      </c>
      <c r="CS17" s="18" t="s">
        <v>3</v>
      </c>
      <c r="CT17" s="18">
        <v>51207</v>
      </c>
      <c r="CU17" s="18">
        <v>51207</v>
      </c>
      <c r="CV17" s="18" t="s">
        <v>3</v>
      </c>
      <c r="CW17" s="18">
        <v>55049</v>
      </c>
      <c r="CX17" s="18">
        <v>55049</v>
      </c>
      <c r="CY17" s="18" t="s">
        <v>3</v>
      </c>
      <c r="CZ17" s="18">
        <v>43128</v>
      </c>
      <c r="DA17" s="18">
        <v>43128</v>
      </c>
      <c r="DB17" s="18" t="s">
        <v>3</v>
      </c>
      <c r="DC17" s="18">
        <v>33085</v>
      </c>
      <c r="DD17" s="18">
        <v>33085</v>
      </c>
      <c r="DE17" s="18" t="s">
        <v>3</v>
      </c>
      <c r="DF17" s="18">
        <v>31876</v>
      </c>
      <c r="DG17" s="18">
        <v>31876</v>
      </c>
      <c r="DH17" s="18" t="s">
        <v>3</v>
      </c>
      <c r="DI17" s="18">
        <v>33208</v>
      </c>
      <c r="DJ17" s="18">
        <v>33208</v>
      </c>
      <c r="DK17" s="18" t="s">
        <v>3</v>
      </c>
      <c r="DL17" s="18">
        <v>43424</v>
      </c>
      <c r="DM17" s="18">
        <v>43424</v>
      </c>
      <c r="DN17" s="18" t="s">
        <v>3</v>
      </c>
      <c r="DO17" s="18">
        <v>119766</v>
      </c>
      <c r="DP17" s="18">
        <v>119766</v>
      </c>
      <c r="DQ17" s="18" t="s">
        <v>3</v>
      </c>
      <c r="DR17" s="18">
        <v>158263</v>
      </c>
      <c r="DS17" s="18">
        <v>158263</v>
      </c>
      <c r="DT17" s="18" t="s">
        <v>3</v>
      </c>
      <c r="DU17" s="18">
        <v>118609</v>
      </c>
      <c r="DV17" s="18">
        <v>118609</v>
      </c>
      <c r="DW17" s="18" t="s">
        <v>3</v>
      </c>
      <c r="DX17" s="18">
        <v>92282</v>
      </c>
      <c r="DY17" s="18">
        <v>92282</v>
      </c>
      <c r="DZ17" s="18" t="s">
        <v>3</v>
      </c>
      <c r="EA17" s="18">
        <v>68260</v>
      </c>
      <c r="EB17" s="18">
        <v>68260</v>
      </c>
      <c r="EC17" s="18" t="s">
        <v>3</v>
      </c>
      <c r="ED17" s="18">
        <v>43504</v>
      </c>
      <c r="EE17" s="18">
        <v>43504</v>
      </c>
      <c r="EF17" s="18" t="s">
        <v>3</v>
      </c>
      <c r="EG17" s="18">
        <v>32671</v>
      </c>
      <c r="EH17" s="18">
        <v>32671</v>
      </c>
      <c r="EI17" s="18" t="s">
        <v>3</v>
      </c>
      <c r="EJ17" s="18">
        <v>32851</v>
      </c>
      <c r="EK17" s="18">
        <v>32851</v>
      </c>
      <c r="EL17" s="18" t="s">
        <v>3</v>
      </c>
      <c r="EM17" s="18">
        <v>30915</v>
      </c>
      <c r="EN17" s="170">
        <f t="shared" si="0"/>
        <v>-12589</v>
      </c>
      <c r="EO17" s="18" t="s">
        <v>3</v>
      </c>
      <c r="EP17" s="18">
        <v>29711</v>
      </c>
      <c r="EQ17" s="18">
        <v>29711</v>
      </c>
      <c r="ER17" s="18" t="s">
        <v>3</v>
      </c>
      <c r="ES17" s="18">
        <v>30198</v>
      </c>
      <c r="ET17" s="18">
        <v>30198</v>
      </c>
      <c r="EU17" s="18" t="s">
        <v>3</v>
      </c>
      <c r="EV17" s="18">
        <v>31114</v>
      </c>
      <c r="EW17" s="18">
        <v>31114</v>
      </c>
      <c r="EX17" s="18" t="s">
        <v>3</v>
      </c>
      <c r="EY17" s="18">
        <v>33048</v>
      </c>
      <c r="EZ17" s="18">
        <v>33048</v>
      </c>
      <c r="FA17" s="18" t="s">
        <v>3</v>
      </c>
      <c r="FB17" s="18">
        <v>35150</v>
      </c>
      <c r="FC17" s="18">
        <v>35150</v>
      </c>
      <c r="FD17" s="18" t="s">
        <v>3</v>
      </c>
      <c r="FE17" s="18">
        <v>37254</v>
      </c>
      <c r="FF17" s="18">
        <v>37254</v>
      </c>
      <c r="FG17" s="18" t="s">
        <v>3</v>
      </c>
    </row>
    <row r="18" spans="1:163" ht="13.5" customHeight="1">
      <c r="A18" s="35" t="s">
        <v>150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70">
        <f t="shared" si="0"/>
        <v>0</v>
      </c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</row>
    <row r="19" spans="1:163" ht="13.5" customHeight="1">
      <c r="A19" s="36" t="s">
        <v>151</v>
      </c>
      <c r="B19" s="17">
        <v>5443</v>
      </c>
      <c r="C19" s="17">
        <v>5443</v>
      </c>
      <c r="D19" s="17" t="s">
        <v>3</v>
      </c>
      <c r="E19" s="17">
        <v>6109</v>
      </c>
      <c r="F19" s="17">
        <v>6109</v>
      </c>
      <c r="G19" s="17" t="s">
        <v>3</v>
      </c>
      <c r="H19" s="17">
        <v>6649</v>
      </c>
      <c r="I19" s="17">
        <v>6649</v>
      </c>
      <c r="J19" s="17" t="s">
        <v>3</v>
      </c>
      <c r="K19" s="17">
        <v>7807</v>
      </c>
      <c r="L19" s="17">
        <v>7807</v>
      </c>
      <c r="M19" s="17" t="s">
        <v>3</v>
      </c>
      <c r="N19" s="17">
        <v>10355</v>
      </c>
      <c r="O19" s="17">
        <v>10355</v>
      </c>
      <c r="P19" s="17" t="s">
        <v>3</v>
      </c>
      <c r="Q19" s="17">
        <v>12270</v>
      </c>
      <c r="R19" s="17">
        <v>12270</v>
      </c>
      <c r="S19" s="17" t="s">
        <v>3</v>
      </c>
      <c r="T19" s="17">
        <v>3315</v>
      </c>
      <c r="U19" s="17">
        <v>3315</v>
      </c>
      <c r="V19" s="17" t="s">
        <v>3</v>
      </c>
      <c r="W19" s="17">
        <v>14912</v>
      </c>
      <c r="X19" s="17">
        <v>14912</v>
      </c>
      <c r="Y19" s="17" t="s">
        <v>3</v>
      </c>
      <c r="Z19" s="17">
        <v>17419</v>
      </c>
      <c r="AA19" s="17">
        <v>17419</v>
      </c>
      <c r="AB19" s="17" t="s">
        <v>3</v>
      </c>
      <c r="AC19" s="17">
        <v>19900</v>
      </c>
      <c r="AD19" s="17">
        <v>19900</v>
      </c>
      <c r="AE19" s="17" t="s">
        <v>3</v>
      </c>
      <c r="AF19" s="17">
        <v>23802</v>
      </c>
      <c r="AG19" s="17">
        <v>23802</v>
      </c>
      <c r="AH19" s="17" t="s">
        <v>3</v>
      </c>
      <c r="AI19" s="17">
        <v>28916</v>
      </c>
      <c r="AJ19" s="17">
        <v>28916</v>
      </c>
      <c r="AK19" s="17" t="s">
        <v>3</v>
      </c>
      <c r="AL19" s="17">
        <v>34354</v>
      </c>
      <c r="AM19" s="17">
        <v>34354</v>
      </c>
      <c r="AN19" s="17" t="s">
        <v>3</v>
      </c>
      <c r="AO19" s="17">
        <v>38005</v>
      </c>
      <c r="AP19" s="17">
        <v>38005</v>
      </c>
      <c r="AQ19" s="17" t="s">
        <v>3</v>
      </c>
      <c r="AR19" s="17">
        <v>41476</v>
      </c>
      <c r="AS19" s="17">
        <v>41476</v>
      </c>
      <c r="AT19" s="17" t="s">
        <v>3</v>
      </c>
      <c r="AU19" s="17">
        <v>47841</v>
      </c>
      <c r="AV19" s="17">
        <v>47841</v>
      </c>
      <c r="AW19" s="17" t="s">
        <v>3</v>
      </c>
      <c r="AX19" s="17">
        <v>49018</v>
      </c>
      <c r="AY19" s="17">
        <v>49018</v>
      </c>
      <c r="AZ19" s="17" t="s">
        <v>3</v>
      </c>
      <c r="BA19" s="17">
        <v>49976</v>
      </c>
      <c r="BB19" s="17">
        <v>49976</v>
      </c>
      <c r="BC19" s="17" t="s">
        <v>3</v>
      </c>
      <c r="BD19" s="17">
        <v>52022</v>
      </c>
      <c r="BE19" s="17">
        <v>52022</v>
      </c>
      <c r="BF19" s="17" t="s">
        <v>3</v>
      </c>
      <c r="BG19" s="17">
        <v>57433</v>
      </c>
      <c r="BH19" s="17">
        <v>57433</v>
      </c>
      <c r="BI19" s="17" t="s">
        <v>3</v>
      </c>
      <c r="BJ19" s="17">
        <v>65912</v>
      </c>
      <c r="BK19" s="17">
        <v>65912</v>
      </c>
      <c r="BL19" s="17" t="s">
        <v>3</v>
      </c>
      <c r="BM19" s="17">
        <v>68705</v>
      </c>
      <c r="BN19" s="17">
        <v>68705</v>
      </c>
      <c r="BO19" s="17" t="s">
        <v>3</v>
      </c>
      <c r="BP19" s="17">
        <v>80784</v>
      </c>
      <c r="BQ19" s="17">
        <v>80784</v>
      </c>
      <c r="BR19" s="17" t="s">
        <v>3</v>
      </c>
      <c r="BS19" s="17">
        <v>90738</v>
      </c>
      <c r="BT19" s="17">
        <v>90738</v>
      </c>
      <c r="BU19" s="17" t="s">
        <v>3</v>
      </c>
      <c r="BV19" s="17">
        <v>101535</v>
      </c>
      <c r="BW19" s="17">
        <v>101535</v>
      </c>
      <c r="BX19" s="17" t="s">
        <v>3</v>
      </c>
      <c r="BY19" s="17">
        <v>113583</v>
      </c>
      <c r="BZ19" s="17">
        <v>113583</v>
      </c>
      <c r="CA19" s="17" t="s">
        <v>3</v>
      </c>
      <c r="CB19" s="17">
        <v>124089</v>
      </c>
      <c r="CC19" s="17">
        <v>124089</v>
      </c>
      <c r="CD19" s="17" t="s">
        <v>3</v>
      </c>
      <c r="CE19" s="17">
        <v>136175</v>
      </c>
      <c r="CF19" s="17">
        <v>136175</v>
      </c>
      <c r="CG19" s="17" t="s">
        <v>3</v>
      </c>
      <c r="CH19" s="17">
        <v>135486</v>
      </c>
      <c r="CI19" s="17">
        <v>135486</v>
      </c>
      <c r="CJ19" s="17" t="s">
        <v>3</v>
      </c>
      <c r="CK19" s="17">
        <v>129462</v>
      </c>
      <c r="CL19" s="17">
        <v>129462</v>
      </c>
      <c r="CM19" s="17" t="s">
        <v>3</v>
      </c>
      <c r="CN19" s="17">
        <v>127933</v>
      </c>
      <c r="CO19" s="17">
        <v>127933</v>
      </c>
      <c r="CP19" s="17" t="s">
        <v>3</v>
      </c>
      <c r="CQ19" s="17">
        <v>139356</v>
      </c>
      <c r="CR19" s="17">
        <v>139356</v>
      </c>
      <c r="CS19" s="17" t="s">
        <v>3</v>
      </c>
      <c r="CT19" s="17">
        <v>145566</v>
      </c>
      <c r="CU19" s="17">
        <v>145566</v>
      </c>
      <c r="CV19" s="17" t="s">
        <v>3</v>
      </c>
      <c r="CW19" s="17">
        <v>151250</v>
      </c>
      <c r="CX19" s="17">
        <v>151250</v>
      </c>
      <c r="CY19" s="17" t="s">
        <v>3</v>
      </c>
      <c r="CZ19" s="17">
        <v>164078</v>
      </c>
      <c r="DA19" s="17">
        <v>164078</v>
      </c>
      <c r="DB19" s="17" t="s">
        <v>3</v>
      </c>
      <c r="DC19" s="17">
        <v>181291</v>
      </c>
      <c r="DD19" s="17">
        <v>181291</v>
      </c>
      <c r="DE19" s="17" t="s">
        <v>3</v>
      </c>
      <c r="DF19" s="17">
        <v>181815</v>
      </c>
      <c r="DG19" s="17">
        <v>181815</v>
      </c>
      <c r="DH19" s="17" t="s">
        <v>3</v>
      </c>
      <c r="DI19" s="17">
        <v>200191</v>
      </c>
      <c r="DJ19" s="17">
        <v>200191</v>
      </c>
      <c r="DK19" s="17" t="s">
        <v>3</v>
      </c>
      <c r="DL19" s="17">
        <v>218525</v>
      </c>
      <c r="DM19" s="17">
        <v>218525</v>
      </c>
      <c r="DN19" s="17" t="s">
        <v>3</v>
      </c>
      <c r="DO19" s="17">
        <v>234659</v>
      </c>
      <c r="DP19" s="17">
        <v>234659</v>
      </c>
      <c r="DQ19" s="17" t="s">
        <v>3</v>
      </c>
      <c r="DR19" s="17">
        <v>245585</v>
      </c>
      <c r="DS19" s="17">
        <v>245585</v>
      </c>
      <c r="DT19" s="17" t="s">
        <v>3</v>
      </c>
      <c r="DU19" s="17">
        <v>255718</v>
      </c>
      <c r="DV19" s="17">
        <v>255718</v>
      </c>
      <c r="DW19" s="17" t="s">
        <v>3</v>
      </c>
      <c r="DX19" s="17">
        <v>254459</v>
      </c>
      <c r="DY19" s="17">
        <v>254459</v>
      </c>
      <c r="DZ19" s="17" t="s">
        <v>3</v>
      </c>
      <c r="EA19" s="17">
        <v>262436</v>
      </c>
      <c r="EB19" s="17">
        <v>262436</v>
      </c>
      <c r="EC19" s="17" t="s">
        <v>3</v>
      </c>
      <c r="ED19" s="17">
        <v>262569</v>
      </c>
      <c r="EE19" s="17">
        <v>262569</v>
      </c>
      <c r="EF19" s="17" t="s">
        <v>3</v>
      </c>
      <c r="EG19" s="17">
        <v>273472</v>
      </c>
      <c r="EH19" s="17">
        <v>273472</v>
      </c>
      <c r="EI19" s="17" t="s">
        <v>3</v>
      </c>
      <c r="EJ19" s="17">
        <v>286009</v>
      </c>
      <c r="EK19" s="17">
        <v>286009</v>
      </c>
      <c r="EL19" s="17" t="s">
        <v>3</v>
      </c>
      <c r="EM19" s="17">
        <v>290323</v>
      </c>
      <c r="EN19" s="170">
        <f t="shared" si="0"/>
        <v>27754</v>
      </c>
      <c r="EO19" s="17" t="s">
        <v>3</v>
      </c>
      <c r="EP19" s="17">
        <v>292191</v>
      </c>
      <c r="EQ19" s="17">
        <v>292191</v>
      </c>
      <c r="ER19" s="17" t="s">
        <v>3</v>
      </c>
      <c r="ES19" s="17">
        <v>305223</v>
      </c>
      <c r="ET19" s="17">
        <v>305223</v>
      </c>
      <c r="EU19" s="17" t="s">
        <v>3</v>
      </c>
      <c r="EV19" s="17">
        <v>315300</v>
      </c>
      <c r="EW19" s="17">
        <v>315300</v>
      </c>
      <c r="EX19" s="17" t="s">
        <v>3</v>
      </c>
      <c r="EY19" s="17">
        <v>336176</v>
      </c>
      <c r="EZ19" s="17">
        <v>336176</v>
      </c>
      <c r="FA19" s="17" t="s">
        <v>3</v>
      </c>
      <c r="FB19" s="17">
        <v>374147</v>
      </c>
      <c r="FC19" s="17">
        <v>374147</v>
      </c>
      <c r="FD19" s="17" t="s">
        <v>3</v>
      </c>
      <c r="FE19" s="17">
        <v>390811</v>
      </c>
      <c r="FF19" s="17">
        <v>390811</v>
      </c>
      <c r="FG19" s="17" t="s">
        <v>3</v>
      </c>
    </row>
    <row r="20" spans="1:163" ht="13.5" customHeight="1">
      <c r="A20" s="36" t="s">
        <v>152</v>
      </c>
      <c r="B20" s="17">
        <v>2035</v>
      </c>
      <c r="C20" s="17">
        <v>2035</v>
      </c>
      <c r="D20" s="17" t="s">
        <v>3</v>
      </c>
      <c r="E20" s="17">
        <v>2255</v>
      </c>
      <c r="F20" s="17">
        <v>2255</v>
      </c>
      <c r="G20" s="17" t="s">
        <v>3</v>
      </c>
      <c r="H20" s="17">
        <v>2391</v>
      </c>
      <c r="I20" s="17">
        <v>2391</v>
      </c>
      <c r="J20" s="17" t="s">
        <v>3</v>
      </c>
      <c r="K20" s="17">
        <v>2874</v>
      </c>
      <c r="L20" s="17">
        <v>2874</v>
      </c>
      <c r="M20" s="17" t="s">
        <v>3</v>
      </c>
      <c r="N20" s="17">
        <v>3765</v>
      </c>
      <c r="O20" s="17">
        <v>3765</v>
      </c>
      <c r="P20" s="17" t="s">
        <v>3</v>
      </c>
      <c r="Q20" s="17">
        <v>4672</v>
      </c>
      <c r="R20" s="17">
        <v>4672</v>
      </c>
      <c r="S20" s="17" t="s">
        <v>3</v>
      </c>
      <c r="T20" s="17">
        <v>1269</v>
      </c>
      <c r="U20" s="17">
        <v>1269</v>
      </c>
      <c r="V20" s="17" t="s">
        <v>3</v>
      </c>
      <c r="W20" s="17">
        <v>5867</v>
      </c>
      <c r="X20" s="17">
        <v>5867</v>
      </c>
      <c r="Y20" s="17" t="s">
        <v>3</v>
      </c>
      <c r="Z20" s="17">
        <v>6856</v>
      </c>
      <c r="AA20" s="17">
        <v>6856</v>
      </c>
      <c r="AB20" s="17" t="s">
        <v>3</v>
      </c>
      <c r="AC20" s="17">
        <v>8260</v>
      </c>
      <c r="AD20" s="17">
        <v>8260</v>
      </c>
      <c r="AE20" s="17" t="s">
        <v>3</v>
      </c>
      <c r="AF20" s="17">
        <v>10152</v>
      </c>
      <c r="AG20" s="17">
        <v>10152</v>
      </c>
      <c r="AH20" s="17" t="s">
        <v>3</v>
      </c>
      <c r="AI20" s="17">
        <v>12351</v>
      </c>
      <c r="AJ20" s="17">
        <v>12351</v>
      </c>
      <c r="AK20" s="17" t="s">
        <v>3</v>
      </c>
      <c r="AL20" s="17">
        <v>14813</v>
      </c>
      <c r="AM20" s="17">
        <v>14813</v>
      </c>
      <c r="AN20" s="17" t="s">
        <v>3</v>
      </c>
      <c r="AO20" s="17">
        <v>17493</v>
      </c>
      <c r="AP20" s="17">
        <v>17493</v>
      </c>
      <c r="AQ20" s="17" t="s">
        <v>3</v>
      </c>
      <c r="AR20" s="17">
        <v>19475</v>
      </c>
      <c r="AS20" s="17">
        <v>19475</v>
      </c>
      <c r="AT20" s="17" t="s">
        <v>3</v>
      </c>
      <c r="AU20" s="17">
        <v>21808</v>
      </c>
      <c r="AV20" s="17">
        <v>21808</v>
      </c>
      <c r="AW20" s="17" t="s">
        <v>3</v>
      </c>
      <c r="AX20" s="17">
        <v>25166</v>
      </c>
      <c r="AY20" s="17">
        <v>25166</v>
      </c>
      <c r="AZ20" s="17" t="s">
        <v>3</v>
      </c>
      <c r="BA20" s="17">
        <v>29937</v>
      </c>
      <c r="BB20" s="17">
        <v>29937</v>
      </c>
      <c r="BC20" s="17" t="s">
        <v>3</v>
      </c>
      <c r="BD20" s="17">
        <v>33682</v>
      </c>
      <c r="BE20" s="17">
        <v>33682</v>
      </c>
      <c r="BF20" s="17" t="s">
        <v>3</v>
      </c>
      <c r="BG20" s="17">
        <v>36867</v>
      </c>
      <c r="BH20" s="17">
        <v>36867</v>
      </c>
      <c r="BI20" s="17" t="s">
        <v>3</v>
      </c>
      <c r="BJ20" s="17">
        <v>41498</v>
      </c>
      <c r="BK20" s="17">
        <v>41498</v>
      </c>
      <c r="BL20" s="17" t="s">
        <v>3</v>
      </c>
      <c r="BM20" s="17">
        <v>45514</v>
      </c>
      <c r="BN20" s="17">
        <v>45514</v>
      </c>
      <c r="BO20" s="17" t="s">
        <v>3</v>
      </c>
      <c r="BP20" s="17">
        <v>48627</v>
      </c>
      <c r="BQ20" s="17">
        <v>48627</v>
      </c>
      <c r="BR20" s="17" t="s">
        <v>3</v>
      </c>
      <c r="BS20" s="17">
        <v>52409</v>
      </c>
      <c r="BT20" s="17">
        <v>52409</v>
      </c>
      <c r="BU20" s="17" t="s">
        <v>3</v>
      </c>
      <c r="BV20" s="17">
        <v>58006</v>
      </c>
      <c r="BW20" s="17">
        <v>58006</v>
      </c>
      <c r="BX20" s="17" t="s">
        <v>3</v>
      </c>
      <c r="BY20" s="17">
        <v>63491</v>
      </c>
      <c r="BZ20" s="17">
        <v>63491</v>
      </c>
      <c r="CA20" s="17" t="s">
        <v>3</v>
      </c>
      <c r="CB20" s="17">
        <v>67176</v>
      </c>
      <c r="CC20" s="17">
        <v>67176</v>
      </c>
      <c r="CD20" s="17" t="s">
        <v>3</v>
      </c>
      <c r="CE20" s="17">
        <v>71133</v>
      </c>
      <c r="CF20" s="17">
        <v>71133</v>
      </c>
      <c r="CG20" s="17" t="s">
        <v>3</v>
      </c>
      <c r="CH20" s="17">
        <v>74841</v>
      </c>
      <c r="CI20" s="17">
        <v>74841</v>
      </c>
      <c r="CJ20" s="17" t="s">
        <v>3</v>
      </c>
      <c r="CK20" s="17">
        <v>79008</v>
      </c>
      <c r="CL20" s="17">
        <v>79008</v>
      </c>
      <c r="CM20" s="17" t="s">
        <v>3</v>
      </c>
      <c r="CN20" s="17">
        <v>87212</v>
      </c>
      <c r="CO20" s="17">
        <v>87212</v>
      </c>
      <c r="CP20" s="17" t="s">
        <v>3</v>
      </c>
      <c r="CQ20" s="17">
        <v>97526</v>
      </c>
      <c r="CR20" s="17">
        <v>97526</v>
      </c>
      <c r="CS20" s="17" t="s">
        <v>3</v>
      </c>
      <c r="CT20" s="17">
        <v>107108</v>
      </c>
      <c r="CU20" s="17">
        <v>107108</v>
      </c>
      <c r="CV20" s="17" t="s">
        <v>3</v>
      </c>
      <c r="CW20" s="17">
        <v>121810</v>
      </c>
      <c r="CX20" s="17">
        <v>121810</v>
      </c>
      <c r="CY20" s="17" t="s">
        <v>3</v>
      </c>
      <c r="CZ20" s="17">
        <v>131842</v>
      </c>
      <c r="DA20" s="17">
        <v>131842</v>
      </c>
      <c r="DB20" s="17" t="s">
        <v>3</v>
      </c>
      <c r="DC20" s="17">
        <v>149989</v>
      </c>
      <c r="DD20" s="17">
        <v>149989</v>
      </c>
      <c r="DE20" s="17" t="s">
        <v>3</v>
      </c>
      <c r="DF20" s="17">
        <v>190560</v>
      </c>
      <c r="DG20" s="17">
        <v>190560</v>
      </c>
      <c r="DH20" s="17" t="s">
        <v>3</v>
      </c>
      <c r="DI20" s="17">
        <v>226702</v>
      </c>
      <c r="DJ20" s="17">
        <v>226702</v>
      </c>
      <c r="DK20" s="17" t="s">
        <v>3</v>
      </c>
      <c r="DL20" s="17">
        <v>227305</v>
      </c>
      <c r="DM20" s="17">
        <v>227305</v>
      </c>
      <c r="DN20" s="17" t="s">
        <v>3</v>
      </c>
      <c r="DO20" s="17">
        <v>253690</v>
      </c>
      <c r="DP20" s="17">
        <v>253690</v>
      </c>
      <c r="DQ20" s="17" t="s">
        <v>3</v>
      </c>
      <c r="DR20" s="17">
        <v>264882</v>
      </c>
      <c r="DS20" s="17">
        <v>264882</v>
      </c>
      <c r="DT20" s="17" t="s">
        <v>3</v>
      </c>
      <c r="DU20" s="17">
        <v>292748</v>
      </c>
      <c r="DV20" s="17">
        <v>292748</v>
      </c>
      <c r="DW20" s="17" t="s">
        <v>3</v>
      </c>
      <c r="DX20" s="17">
        <v>283165</v>
      </c>
      <c r="DY20" s="17">
        <v>283165</v>
      </c>
      <c r="DZ20" s="17" t="s">
        <v>3</v>
      </c>
      <c r="EA20" s="17">
        <v>305511</v>
      </c>
      <c r="EB20" s="17">
        <v>305511</v>
      </c>
      <c r="EC20" s="17" t="s">
        <v>3</v>
      </c>
      <c r="ED20" s="17">
        <v>322430</v>
      </c>
      <c r="EE20" s="17">
        <v>322430</v>
      </c>
      <c r="EF20" s="17" t="s">
        <v>3</v>
      </c>
      <c r="EG20" s="17">
        <v>348612</v>
      </c>
      <c r="EH20" s="17">
        <v>348612</v>
      </c>
      <c r="EI20" s="17" t="s">
        <v>3</v>
      </c>
      <c r="EJ20" s="17">
        <v>391496</v>
      </c>
      <c r="EK20" s="17">
        <v>391496</v>
      </c>
      <c r="EL20" s="17" t="s">
        <v>3</v>
      </c>
      <c r="EM20" s="17">
        <v>399794</v>
      </c>
      <c r="EN20" s="170">
        <f t="shared" si="0"/>
        <v>77364</v>
      </c>
      <c r="EO20" s="17" t="s">
        <v>3</v>
      </c>
      <c r="EP20" s="17">
        <v>399559</v>
      </c>
      <c r="EQ20" s="17">
        <v>399559</v>
      </c>
      <c r="ER20" s="17" t="s">
        <v>3</v>
      </c>
      <c r="ES20" s="17">
        <v>442685</v>
      </c>
      <c r="ET20" s="17">
        <v>442685</v>
      </c>
      <c r="EU20" s="17" t="s">
        <v>3</v>
      </c>
      <c r="EV20" s="17">
        <v>481073</v>
      </c>
      <c r="EW20" s="17">
        <v>481073</v>
      </c>
      <c r="EX20" s="17" t="s">
        <v>3</v>
      </c>
      <c r="EY20" s="17">
        <v>519444</v>
      </c>
      <c r="EZ20" s="17">
        <v>519444</v>
      </c>
      <c r="FA20" s="17" t="s">
        <v>3</v>
      </c>
      <c r="FB20" s="17">
        <v>588534</v>
      </c>
      <c r="FC20" s="17">
        <v>588534</v>
      </c>
      <c r="FD20" s="17" t="s">
        <v>3</v>
      </c>
      <c r="FE20" s="17">
        <v>612107</v>
      </c>
      <c r="FF20" s="17">
        <v>612107</v>
      </c>
      <c r="FG20" s="17" t="s">
        <v>3</v>
      </c>
    </row>
    <row r="21" spans="1:163" ht="13.5" customHeight="1">
      <c r="A21" s="36" t="s">
        <v>153</v>
      </c>
      <c r="B21" s="17" t="s">
        <v>3</v>
      </c>
      <c r="C21" s="17" t="s">
        <v>3</v>
      </c>
      <c r="D21" s="17" t="s">
        <v>3</v>
      </c>
      <c r="E21" s="17" t="s">
        <v>3</v>
      </c>
      <c r="F21" s="17" t="s">
        <v>3</v>
      </c>
      <c r="G21" s="17" t="s">
        <v>3</v>
      </c>
      <c r="H21" s="17" t="s">
        <v>3</v>
      </c>
      <c r="I21" s="17" t="s">
        <v>3</v>
      </c>
      <c r="J21" s="17" t="s">
        <v>3</v>
      </c>
      <c r="K21" s="17" t="s">
        <v>3</v>
      </c>
      <c r="L21" s="17" t="s">
        <v>3</v>
      </c>
      <c r="M21" s="17" t="s">
        <v>3</v>
      </c>
      <c r="N21" s="17" t="s">
        <v>3</v>
      </c>
      <c r="O21" s="17" t="s">
        <v>3</v>
      </c>
      <c r="P21" s="17" t="s">
        <v>3</v>
      </c>
      <c r="Q21" s="17" t="s">
        <v>3</v>
      </c>
      <c r="R21" s="17" t="s">
        <v>3</v>
      </c>
      <c r="S21" s="17" t="s">
        <v>3</v>
      </c>
      <c r="T21" s="17" t="s">
        <v>3</v>
      </c>
      <c r="U21" s="17" t="s">
        <v>3</v>
      </c>
      <c r="V21" s="17" t="s">
        <v>3</v>
      </c>
      <c r="W21" s="17" t="s">
        <v>3</v>
      </c>
      <c r="X21" s="17" t="s">
        <v>3</v>
      </c>
      <c r="Y21" s="17" t="s">
        <v>3</v>
      </c>
      <c r="Z21" s="17" t="s">
        <v>3</v>
      </c>
      <c r="AA21" s="17" t="s">
        <v>3</v>
      </c>
      <c r="AB21" s="17" t="s">
        <v>3</v>
      </c>
      <c r="AC21" s="17" t="s">
        <v>3</v>
      </c>
      <c r="AD21" s="17" t="s">
        <v>3</v>
      </c>
      <c r="AE21" s="17" t="s">
        <v>3</v>
      </c>
      <c r="AF21" s="17" t="s">
        <v>3</v>
      </c>
      <c r="AG21" s="17" t="s">
        <v>3</v>
      </c>
      <c r="AH21" s="17" t="s">
        <v>3</v>
      </c>
      <c r="AI21" s="17" t="s">
        <v>3</v>
      </c>
      <c r="AJ21" s="17" t="s">
        <v>3</v>
      </c>
      <c r="AK21" s="17" t="s">
        <v>3</v>
      </c>
      <c r="AL21" s="17" t="s">
        <v>3</v>
      </c>
      <c r="AM21" s="17" t="s">
        <v>3</v>
      </c>
      <c r="AN21" s="17" t="s">
        <v>3</v>
      </c>
      <c r="AO21" s="17" t="s">
        <v>3</v>
      </c>
      <c r="AP21" s="17" t="s">
        <v>3</v>
      </c>
      <c r="AQ21" s="17" t="s">
        <v>3</v>
      </c>
      <c r="AR21" s="17" t="s">
        <v>3</v>
      </c>
      <c r="AS21" s="17" t="s">
        <v>3</v>
      </c>
      <c r="AT21" s="17" t="s">
        <v>3</v>
      </c>
      <c r="AU21" s="17" t="s">
        <v>3</v>
      </c>
      <c r="AV21" s="17" t="s">
        <v>3</v>
      </c>
      <c r="AW21" s="17" t="s">
        <v>3</v>
      </c>
      <c r="AX21" s="17" t="s">
        <v>3</v>
      </c>
      <c r="AY21" s="17" t="s">
        <v>3</v>
      </c>
      <c r="AZ21" s="17" t="s">
        <v>3</v>
      </c>
      <c r="BA21" s="17" t="s">
        <v>3</v>
      </c>
      <c r="BB21" s="17" t="s">
        <v>3</v>
      </c>
      <c r="BC21" s="17" t="s">
        <v>3</v>
      </c>
      <c r="BD21" s="17" t="s">
        <v>3</v>
      </c>
      <c r="BE21" s="17" t="s">
        <v>3</v>
      </c>
      <c r="BF21" s="17" t="s">
        <v>3</v>
      </c>
      <c r="BG21" s="17" t="s">
        <v>3</v>
      </c>
      <c r="BH21" s="17" t="s">
        <v>3</v>
      </c>
      <c r="BI21" s="17" t="s">
        <v>3</v>
      </c>
      <c r="BJ21" s="17" t="s">
        <v>3</v>
      </c>
      <c r="BK21" s="17" t="s">
        <v>3</v>
      </c>
      <c r="BL21" s="17" t="s">
        <v>3</v>
      </c>
      <c r="BM21" s="17" t="s">
        <v>3</v>
      </c>
      <c r="BN21" s="17" t="s">
        <v>3</v>
      </c>
      <c r="BO21" s="17" t="s">
        <v>3</v>
      </c>
      <c r="BP21" s="17" t="s">
        <v>3</v>
      </c>
      <c r="BQ21" s="17" t="s">
        <v>3</v>
      </c>
      <c r="BR21" s="17" t="s">
        <v>3</v>
      </c>
      <c r="BS21" s="17" t="s">
        <v>3</v>
      </c>
      <c r="BT21" s="17" t="s">
        <v>3</v>
      </c>
      <c r="BU21" s="17" t="s">
        <v>3</v>
      </c>
      <c r="BV21" s="17" t="s">
        <v>3</v>
      </c>
      <c r="BW21" s="17" t="s">
        <v>3</v>
      </c>
      <c r="BX21" s="17" t="s">
        <v>3</v>
      </c>
      <c r="BY21" s="17" t="s">
        <v>3</v>
      </c>
      <c r="BZ21" s="17" t="s">
        <v>3</v>
      </c>
      <c r="CA21" s="17" t="s">
        <v>3</v>
      </c>
      <c r="CB21" s="17" t="s">
        <v>3</v>
      </c>
      <c r="CC21" s="17" t="s">
        <v>3</v>
      </c>
      <c r="CD21" s="17" t="s">
        <v>3</v>
      </c>
      <c r="CE21" s="17" t="s">
        <v>3</v>
      </c>
      <c r="CF21" s="17" t="s">
        <v>3</v>
      </c>
      <c r="CG21" s="17" t="s">
        <v>3</v>
      </c>
      <c r="CH21" s="17">
        <v>5</v>
      </c>
      <c r="CI21" s="17" t="s">
        <v>3</v>
      </c>
      <c r="CJ21" s="17">
        <v>5</v>
      </c>
      <c r="CK21" s="17">
        <v>565</v>
      </c>
      <c r="CL21" s="17" t="s">
        <v>3</v>
      </c>
      <c r="CM21" s="17">
        <v>565</v>
      </c>
      <c r="CN21" s="17">
        <v>1220</v>
      </c>
      <c r="CO21" s="17" t="s">
        <v>3</v>
      </c>
      <c r="CP21" s="17">
        <v>1220</v>
      </c>
      <c r="CQ21" s="17">
        <v>3699</v>
      </c>
      <c r="CR21" s="17" t="s">
        <v>3</v>
      </c>
      <c r="CS21" s="17">
        <v>3699</v>
      </c>
      <c r="CT21" s="17">
        <v>3682</v>
      </c>
      <c r="CU21" s="17" t="s">
        <v>3</v>
      </c>
      <c r="CV21" s="17">
        <v>3682</v>
      </c>
      <c r="CW21" s="17">
        <v>4355</v>
      </c>
      <c r="CX21" s="17" t="s">
        <v>3</v>
      </c>
      <c r="CY21" s="17">
        <v>4355</v>
      </c>
      <c r="CZ21" s="17">
        <v>4607</v>
      </c>
      <c r="DA21" s="17" t="s">
        <v>3</v>
      </c>
      <c r="DB21" s="17">
        <v>4607</v>
      </c>
      <c r="DC21" s="17">
        <v>5129</v>
      </c>
      <c r="DD21" s="17" t="s">
        <v>3</v>
      </c>
      <c r="DE21" s="17">
        <v>5129</v>
      </c>
      <c r="DF21" s="17">
        <v>5451</v>
      </c>
      <c r="DG21" s="17" t="s">
        <v>3</v>
      </c>
      <c r="DH21" s="17">
        <v>5451</v>
      </c>
      <c r="DI21" s="17">
        <v>6000</v>
      </c>
      <c r="DJ21" s="17" t="s">
        <v>3</v>
      </c>
      <c r="DK21" s="17">
        <v>6000</v>
      </c>
      <c r="DL21" s="17">
        <v>6900</v>
      </c>
      <c r="DM21" s="17" t="s">
        <v>3</v>
      </c>
      <c r="DN21" s="17">
        <v>6900</v>
      </c>
      <c r="DO21" s="17">
        <v>7547</v>
      </c>
      <c r="DP21" s="17" t="s">
        <v>3</v>
      </c>
      <c r="DQ21" s="17">
        <v>7547</v>
      </c>
      <c r="DR21" s="17">
        <v>7887</v>
      </c>
      <c r="DS21" s="17" t="s">
        <v>3</v>
      </c>
      <c r="DT21" s="17">
        <v>7887</v>
      </c>
      <c r="DU21" s="17">
        <v>8633</v>
      </c>
      <c r="DV21" s="17" t="s">
        <v>3</v>
      </c>
      <c r="DW21" s="17">
        <v>8633</v>
      </c>
      <c r="DX21" s="17">
        <v>9065</v>
      </c>
      <c r="DY21" s="17" t="s">
        <v>3</v>
      </c>
      <c r="DZ21" s="17">
        <v>9065</v>
      </c>
      <c r="EA21" s="17">
        <v>9483</v>
      </c>
      <c r="EB21" s="17" t="s">
        <v>3</v>
      </c>
      <c r="EC21" s="17">
        <v>9483</v>
      </c>
      <c r="ED21" s="17">
        <v>9317</v>
      </c>
      <c r="EE21" s="17" t="s">
        <v>3</v>
      </c>
      <c r="EF21" s="17">
        <v>9317</v>
      </c>
      <c r="EG21" s="17">
        <v>9242</v>
      </c>
      <c r="EH21" s="17" t="s">
        <v>3</v>
      </c>
      <c r="EI21" s="17">
        <v>9242</v>
      </c>
      <c r="EJ21" s="17">
        <v>14358</v>
      </c>
      <c r="EK21" s="17" t="s">
        <v>3</v>
      </c>
      <c r="EL21" s="17">
        <v>14358</v>
      </c>
      <c r="EM21" s="17">
        <v>16251</v>
      </c>
      <c r="EN21" s="170">
        <f t="shared" si="0"/>
        <v>6934</v>
      </c>
      <c r="EO21" s="17">
        <v>16251</v>
      </c>
      <c r="EP21" s="17">
        <v>17318</v>
      </c>
      <c r="EQ21" s="17" t="s">
        <v>3</v>
      </c>
      <c r="ER21" s="17">
        <v>17318</v>
      </c>
      <c r="ES21" s="17">
        <v>11424</v>
      </c>
      <c r="ET21" s="17" t="s">
        <v>3</v>
      </c>
      <c r="EU21" s="17">
        <v>11424</v>
      </c>
      <c r="EV21" s="17">
        <v>12100</v>
      </c>
      <c r="EW21" s="17" t="s">
        <v>3</v>
      </c>
      <c r="EX21" s="17">
        <v>12100</v>
      </c>
      <c r="EY21" s="17">
        <v>6800</v>
      </c>
      <c r="EZ21" s="17" t="s">
        <v>3</v>
      </c>
      <c r="FA21" s="17">
        <v>6800</v>
      </c>
      <c r="FB21" s="17">
        <v>5700</v>
      </c>
      <c r="FC21" s="17" t="s">
        <v>3</v>
      </c>
      <c r="FD21" s="17">
        <v>5700</v>
      </c>
      <c r="FE21" s="17">
        <v>5700</v>
      </c>
      <c r="FF21" s="17" t="s">
        <v>3</v>
      </c>
      <c r="FG21" s="17">
        <v>5700</v>
      </c>
    </row>
    <row r="22" spans="1:163" ht="13.5" customHeight="1">
      <c r="A22" s="36" t="s">
        <v>154</v>
      </c>
      <c r="B22" s="17">
        <v>3362</v>
      </c>
      <c r="C22" s="17" t="s">
        <v>3</v>
      </c>
      <c r="D22" s="17">
        <v>3362</v>
      </c>
      <c r="E22" s="17">
        <v>4601</v>
      </c>
      <c r="F22" s="17" t="s">
        <v>3</v>
      </c>
      <c r="G22" s="17">
        <v>4601</v>
      </c>
      <c r="H22" s="17">
        <v>4600</v>
      </c>
      <c r="I22" s="17" t="s">
        <v>3</v>
      </c>
      <c r="J22" s="17">
        <v>4600</v>
      </c>
      <c r="K22" s="17">
        <v>5818</v>
      </c>
      <c r="L22" s="17" t="s">
        <v>3</v>
      </c>
      <c r="M22" s="17">
        <v>5818</v>
      </c>
      <c r="N22" s="17">
        <v>6840</v>
      </c>
      <c r="O22" s="17" t="s">
        <v>3</v>
      </c>
      <c r="P22" s="17">
        <v>6840</v>
      </c>
      <c r="Q22" s="17">
        <v>8568</v>
      </c>
      <c r="R22" s="17" t="s">
        <v>3</v>
      </c>
      <c r="S22" s="17">
        <v>8568</v>
      </c>
      <c r="T22" s="17">
        <v>2229</v>
      </c>
      <c r="U22" s="17" t="s">
        <v>3</v>
      </c>
      <c r="V22" s="17">
        <v>2229</v>
      </c>
      <c r="W22" s="17">
        <v>9876</v>
      </c>
      <c r="X22" s="17" t="s">
        <v>3</v>
      </c>
      <c r="Y22" s="17">
        <v>9876</v>
      </c>
      <c r="Z22" s="17">
        <v>10680</v>
      </c>
      <c r="AA22" s="17" t="s">
        <v>3</v>
      </c>
      <c r="AB22" s="17">
        <v>10680</v>
      </c>
      <c r="AC22" s="17">
        <v>12407</v>
      </c>
      <c r="AD22" s="17" t="s">
        <v>3</v>
      </c>
      <c r="AE22" s="17">
        <v>12407</v>
      </c>
      <c r="AF22" s="17">
        <v>13957</v>
      </c>
      <c r="AG22" s="17" t="s">
        <v>3</v>
      </c>
      <c r="AH22" s="17">
        <v>13957</v>
      </c>
      <c r="AI22" s="17">
        <v>16833</v>
      </c>
      <c r="AJ22" s="17" t="s">
        <v>3</v>
      </c>
      <c r="AK22" s="17">
        <v>16833</v>
      </c>
      <c r="AL22" s="17">
        <v>17391</v>
      </c>
      <c r="AM22" s="17" t="s">
        <v>3</v>
      </c>
      <c r="AN22" s="17">
        <v>17391</v>
      </c>
      <c r="AO22" s="17">
        <v>18985</v>
      </c>
      <c r="AP22" s="17" t="s">
        <v>3</v>
      </c>
      <c r="AQ22" s="17">
        <v>18985</v>
      </c>
      <c r="AR22" s="17">
        <v>20061</v>
      </c>
      <c r="AS22" s="17" t="s">
        <v>3</v>
      </c>
      <c r="AT22" s="17">
        <v>20061</v>
      </c>
      <c r="AU22" s="17">
        <v>22655</v>
      </c>
      <c r="AV22" s="17" t="s">
        <v>3</v>
      </c>
      <c r="AW22" s="17">
        <v>22655</v>
      </c>
      <c r="AX22" s="17">
        <v>24995</v>
      </c>
      <c r="AY22" s="17" t="s">
        <v>3</v>
      </c>
      <c r="AZ22" s="17">
        <v>24995</v>
      </c>
      <c r="BA22" s="17">
        <v>27435</v>
      </c>
      <c r="BB22" s="17" t="s">
        <v>3</v>
      </c>
      <c r="BC22" s="17">
        <v>27435</v>
      </c>
      <c r="BD22" s="17">
        <v>30462</v>
      </c>
      <c r="BE22" s="17" t="s">
        <v>3</v>
      </c>
      <c r="BF22" s="17">
        <v>30462</v>
      </c>
      <c r="BG22" s="17">
        <v>34604</v>
      </c>
      <c r="BH22" s="17" t="s">
        <v>3</v>
      </c>
      <c r="BI22" s="17">
        <v>34604</v>
      </c>
      <c r="BJ22" s="17">
        <v>41103</v>
      </c>
      <c r="BK22" s="17" t="s">
        <v>3</v>
      </c>
      <c r="BL22" s="17">
        <v>41103</v>
      </c>
      <c r="BM22" s="17">
        <v>52533</v>
      </c>
      <c r="BN22" s="17" t="s">
        <v>3</v>
      </c>
      <c r="BO22" s="17">
        <v>52533</v>
      </c>
      <c r="BP22" s="17">
        <v>67827</v>
      </c>
      <c r="BQ22" s="17" t="s">
        <v>3</v>
      </c>
      <c r="BR22" s="17">
        <v>67827</v>
      </c>
      <c r="BS22" s="17">
        <v>75774</v>
      </c>
      <c r="BT22" s="17" t="s">
        <v>3</v>
      </c>
      <c r="BU22" s="17">
        <v>75774</v>
      </c>
      <c r="BV22" s="17">
        <v>82034</v>
      </c>
      <c r="BW22" s="17" t="s">
        <v>3</v>
      </c>
      <c r="BX22" s="17">
        <v>82034</v>
      </c>
      <c r="BY22" s="17">
        <v>89070</v>
      </c>
      <c r="BZ22" s="17" t="s">
        <v>3</v>
      </c>
      <c r="CA22" s="17">
        <v>89070</v>
      </c>
      <c r="CB22" s="17">
        <v>91990</v>
      </c>
      <c r="CC22" s="17" t="s">
        <v>3</v>
      </c>
      <c r="CD22" s="17">
        <v>91990</v>
      </c>
      <c r="CE22" s="17">
        <v>95552</v>
      </c>
      <c r="CF22" s="17" t="s">
        <v>3</v>
      </c>
      <c r="CG22" s="17">
        <v>95552</v>
      </c>
      <c r="CH22" s="17">
        <v>101234</v>
      </c>
      <c r="CI22" s="17" t="s">
        <v>3</v>
      </c>
      <c r="CJ22" s="17">
        <v>101234</v>
      </c>
      <c r="CK22" s="17">
        <v>108042</v>
      </c>
      <c r="CL22" s="17" t="s">
        <v>3</v>
      </c>
      <c r="CM22" s="17">
        <v>108042</v>
      </c>
      <c r="CN22" s="17">
        <v>117921</v>
      </c>
      <c r="CO22" s="17" t="s">
        <v>3</v>
      </c>
      <c r="CP22" s="17">
        <v>117921</v>
      </c>
      <c r="CQ22" s="17">
        <v>129374</v>
      </c>
      <c r="CR22" s="17">
        <v>-60</v>
      </c>
      <c r="CS22" s="17">
        <v>129434</v>
      </c>
      <c r="CT22" s="17">
        <v>147512</v>
      </c>
      <c r="CU22" s="17">
        <v>-138</v>
      </c>
      <c r="CV22" s="17">
        <v>147650</v>
      </c>
      <c r="CW22" s="17">
        <v>160693</v>
      </c>
      <c r="CX22" s="17">
        <v>-112</v>
      </c>
      <c r="CY22" s="17">
        <v>160805</v>
      </c>
      <c r="CZ22" s="17">
        <v>176231</v>
      </c>
      <c r="DA22" s="17" t="s">
        <v>3</v>
      </c>
      <c r="DB22" s="17">
        <v>176231</v>
      </c>
      <c r="DC22" s="17">
        <v>181720</v>
      </c>
      <c r="DD22" s="17" t="s">
        <v>3</v>
      </c>
      <c r="DE22" s="17">
        <v>181720</v>
      </c>
      <c r="DF22" s="17">
        <v>180625</v>
      </c>
      <c r="DG22" s="17" t="s">
        <v>3</v>
      </c>
      <c r="DH22" s="17">
        <v>180625</v>
      </c>
      <c r="DI22" s="17">
        <v>190624</v>
      </c>
      <c r="DJ22" s="17" t="s">
        <v>3</v>
      </c>
      <c r="DK22" s="17">
        <v>190624</v>
      </c>
      <c r="DL22" s="17">
        <v>201426</v>
      </c>
      <c r="DM22" s="17" t="s">
        <v>3</v>
      </c>
      <c r="DN22" s="17">
        <v>201426</v>
      </c>
      <c r="DO22" s="17">
        <v>250924</v>
      </c>
      <c r="DP22" s="17" t="s">
        <v>3</v>
      </c>
      <c r="DQ22" s="17">
        <v>250924</v>
      </c>
      <c r="DR22" s="17">
        <v>272771</v>
      </c>
      <c r="DS22" s="17" t="s">
        <v>3</v>
      </c>
      <c r="DT22" s="17">
        <v>272771</v>
      </c>
      <c r="DU22" s="17">
        <v>274964</v>
      </c>
      <c r="DV22" s="17" t="s">
        <v>3</v>
      </c>
      <c r="DW22" s="17">
        <v>274964</v>
      </c>
      <c r="DX22" s="17">
        <v>250534</v>
      </c>
      <c r="DY22" s="17" t="s">
        <v>3</v>
      </c>
      <c r="DZ22" s="17">
        <v>250534</v>
      </c>
      <c r="EA22" s="17">
        <v>265392</v>
      </c>
      <c r="EB22" s="17" t="s">
        <v>3</v>
      </c>
      <c r="EC22" s="17">
        <v>265392</v>
      </c>
      <c r="ED22" s="17">
        <v>301472</v>
      </c>
      <c r="EE22" s="17" t="s">
        <v>3</v>
      </c>
      <c r="EF22" s="17">
        <v>301472</v>
      </c>
      <c r="EG22" s="17">
        <v>349762</v>
      </c>
      <c r="EH22" s="17" t="s">
        <v>3</v>
      </c>
      <c r="EI22" s="17">
        <v>349762</v>
      </c>
      <c r="EJ22" s="17">
        <v>368280</v>
      </c>
      <c r="EK22" s="17" t="s">
        <v>3</v>
      </c>
      <c r="EL22" s="17">
        <v>368280</v>
      </c>
      <c r="EM22" s="17">
        <v>374682</v>
      </c>
      <c r="EN22" s="170">
        <f t="shared" si="0"/>
        <v>73210</v>
      </c>
      <c r="EO22" s="17">
        <v>374682</v>
      </c>
      <c r="EP22" s="17">
        <v>400388</v>
      </c>
      <c r="EQ22" s="17" t="s">
        <v>3</v>
      </c>
      <c r="ER22" s="17">
        <v>400388</v>
      </c>
      <c r="ES22" s="17">
        <v>412033</v>
      </c>
      <c r="ET22" s="17" t="s">
        <v>3</v>
      </c>
      <c r="EU22" s="17">
        <v>412033</v>
      </c>
      <c r="EV22" s="17">
        <v>362767</v>
      </c>
      <c r="EW22" s="17" t="s">
        <v>3</v>
      </c>
      <c r="EX22" s="17">
        <v>362767</v>
      </c>
      <c r="EY22" s="17">
        <v>357343</v>
      </c>
      <c r="EZ22" s="17" t="s">
        <v>3</v>
      </c>
      <c r="FA22" s="17">
        <v>357343</v>
      </c>
      <c r="FB22" s="17">
        <v>369654</v>
      </c>
      <c r="FC22" s="17" t="s">
        <v>3</v>
      </c>
      <c r="FD22" s="17">
        <v>369654</v>
      </c>
      <c r="FE22" s="17">
        <v>383385</v>
      </c>
      <c r="FF22" s="17" t="s">
        <v>3</v>
      </c>
      <c r="FG22" s="17">
        <v>383385</v>
      </c>
    </row>
    <row r="23" spans="1:163" ht="13.5" customHeight="1">
      <c r="A23" s="36" t="s">
        <v>155</v>
      </c>
      <c r="B23" s="17">
        <v>143</v>
      </c>
      <c r="C23" s="17">
        <v>143</v>
      </c>
      <c r="D23" s="17" t="s">
        <v>3</v>
      </c>
      <c r="E23" s="17">
        <v>170</v>
      </c>
      <c r="F23" s="17">
        <v>170</v>
      </c>
      <c r="G23" s="17" t="s">
        <v>3</v>
      </c>
      <c r="H23" s="17">
        <v>198</v>
      </c>
      <c r="I23" s="17">
        <v>198</v>
      </c>
      <c r="J23" s="17" t="s">
        <v>3</v>
      </c>
      <c r="K23" s="17">
        <v>216</v>
      </c>
      <c r="L23" s="17">
        <v>216</v>
      </c>
      <c r="M23" s="17" t="s">
        <v>3</v>
      </c>
      <c r="N23" s="17">
        <v>283</v>
      </c>
      <c r="O23" s="17">
        <v>283</v>
      </c>
      <c r="P23" s="17" t="s">
        <v>3</v>
      </c>
      <c r="Q23" s="17">
        <v>332</v>
      </c>
      <c r="R23" s="17">
        <v>332</v>
      </c>
      <c r="S23" s="17" t="s">
        <v>3</v>
      </c>
      <c r="T23" s="17">
        <v>91</v>
      </c>
      <c r="U23" s="17">
        <v>91</v>
      </c>
      <c r="V23" s="17" t="s">
        <v>3</v>
      </c>
      <c r="W23" s="17">
        <v>395</v>
      </c>
      <c r="X23" s="17">
        <v>395</v>
      </c>
      <c r="Y23" s="17" t="s">
        <v>3</v>
      </c>
      <c r="Z23" s="17">
        <v>467</v>
      </c>
      <c r="AA23" s="17">
        <v>467</v>
      </c>
      <c r="AB23" s="17" t="s">
        <v>3</v>
      </c>
      <c r="AC23" s="17">
        <v>555</v>
      </c>
      <c r="AD23" s="17">
        <v>555</v>
      </c>
      <c r="AE23" s="17" t="s">
        <v>3</v>
      </c>
      <c r="AF23" s="17">
        <v>637</v>
      </c>
      <c r="AG23" s="17">
        <v>637</v>
      </c>
      <c r="AH23" s="17" t="s">
        <v>3</v>
      </c>
      <c r="AI23" s="17">
        <v>679</v>
      </c>
      <c r="AJ23" s="17">
        <v>679</v>
      </c>
      <c r="AK23" s="17" t="s">
        <v>3</v>
      </c>
      <c r="AL23" s="17">
        <v>654</v>
      </c>
      <c r="AM23" s="17">
        <v>654</v>
      </c>
      <c r="AN23" s="17" t="s">
        <v>3</v>
      </c>
      <c r="AO23" s="17">
        <v>692</v>
      </c>
      <c r="AP23" s="17">
        <v>692</v>
      </c>
      <c r="AQ23" s="17" t="s">
        <v>3</v>
      </c>
      <c r="AR23" s="17">
        <v>790</v>
      </c>
      <c r="AS23" s="17">
        <v>790</v>
      </c>
      <c r="AT23" s="17" t="s">
        <v>3</v>
      </c>
      <c r="AU23" s="17">
        <v>872</v>
      </c>
      <c r="AV23" s="17">
        <v>872</v>
      </c>
      <c r="AW23" s="17" t="s">
        <v>3</v>
      </c>
      <c r="AX23" s="17">
        <v>870</v>
      </c>
      <c r="AY23" s="17">
        <v>870</v>
      </c>
      <c r="AZ23" s="17" t="s">
        <v>3</v>
      </c>
      <c r="BA23" s="17">
        <v>866</v>
      </c>
      <c r="BB23" s="17">
        <v>866</v>
      </c>
      <c r="BC23" s="17" t="s">
        <v>3</v>
      </c>
      <c r="BD23" s="17">
        <v>951</v>
      </c>
      <c r="BE23" s="17">
        <v>951</v>
      </c>
      <c r="BF23" s="17" t="s">
        <v>3</v>
      </c>
      <c r="BG23" s="17">
        <v>1050</v>
      </c>
      <c r="BH23" s="17">
        <v>1050</v>
      </c>
      <c r="BI23" s="17" t="s">
        <v>3</v>
      </c>
      <c r="BJ23" s="17">
        <v>1117</v>
      </c>
      <c r="BK23" s="17">
        <v>1117</v>
      </c>
      <c r="BL23" s="17" t="s">
        <v>3</v>
      </c>
      <c r="BM23" s="17">
        <v>1310</v>
      </c>
      <c r="BN23" s="17">
        <v>1310</v>
      </c>
      <c r="BO23" s="17" t="s">
        <v>3</v>
      </c>
      <c r="BP23" s="17">
        <v>1558</v>
      </c>
      <c r="BQ23" s="17">
        <v>1558</v>
      </c>
      <c r="BR23" s="17" t="s">
        <v>3</v>
      </c>
      <c r="BS23" s="17">
        <v>1742</v>
      </c>
      <c r="BT23" s="17">
        <v>1742</v>
      </c>
      <c r="BU23" s="17" t="s">
        <v>3</v>
      </c>
      <c r="BV23" s="17">
        <v>1822</v>
      </c>
      <c r="BW23" s="17">
        <v>1822</v>
      </c>
      <c r="BX23" s="17" t="s">
        <v>3</v>
      </c>
      <c r="BY23" s="17">
        <v>2012</v>
      </c>
      <c r="BZ23" s="17">
        <v>2012</v>
      </c>
      <c r="CA23" s="17" t="s">
        <v>3</v>
      </c>
      <c r="CB23" s="17">
        <v>2031</v>
      </c>
      <c r="CC23" s="17">
        <v>2031</v>
      </c>
      <c r="CD23" s="17" t="s">
        <v>3</v>
      </c>
      <c r="CE23" s="17">
        <v>2174</v>
      </c>
      <c r="CF23" s="17">
        <v>2174</v>
      </c>
      <c r="CG23" s="17" t="s">
        <v>3</v>
      </c>
      <c r="CH23" s="17">
        <v>2151</v>
      </c>
      <c r="CI23" s="17">
        <v>2151</v>
      </c>
      <c r="CJ23" s="17" t="s">
        <v>3</v>
      </c>
      <c r="CK23" s="17">
        <v>2201</v>
      </c>
      <c r="CL23" s="17">
        <v>2201</v>
      </c>
      <c r="CM23" s="17" t="s">
        <v>3</v>
      </c>
      <c r="CN23" s="17">
        <v>2379</v>
      </c>
      <c r="CO23" s="17">
        <v>2379</v>
      </c>
      <c r="CP23" s="17" t="s">
        <v>3</v>
      </c>
      <c r="CQ23" s="17">
        <v>2561</v>
      </c>
      <c r="CR23" s="17">
        <v>2561</v>
      </c>
      <c r="CS23" s="17" t="s">
        <v>3</v>
      </c>
      <c r="CT23" s="17">
        <v>2817</v>
      </c>
      <c r="CU23" s="17">
        <v>2817</v>
      </c>
      <c r="CV23" s="17" t="s">
        <v>3</v>
      </c>
      <c r="CW23" s="17">
        <v>2945</v>
      </c>
      <c r="CX23" s="17">
        <v>2945</v>
      </c>
      <c r="CY23" s="17" t="s">
        <v>3</v>
      </c>
      <c r="CZ23" s="17">
        <v>3063</v>
      </c>
      <c r="DA23" s="17">
        <v>3063</v>
      </c>
      <c r="DB23" s="17" t="s">
        <v>3</v>
      </c>
      <c r="DC23" s="17">
        <v>3117</v>
      </c>
      <c r="DD23" s="17">
        <v>3117</v>
      </c>
      <c r="DE23" s="17" t="s">
        <v>3</v>
      </c>
      <c r="DF23" s="17">
        <v>3253</v>
      </c>
      <c r="DG23" s="17">
        <v>3253</v>
      </c>
      <c r="DH23" s="17" t="s">
        <v>3</v>
      </c>
      <c r="DI23" s="17">
        <v>3273</v>
      </c>
      <c r="DJ23" s="17">
        <v>3273</v>
      </c>
      <c r="DK23" s="17" t="s">
        <v>3</v>
      </c>
      <c r="DL23" s="17">
        <v>3250</v>
      </c>
      <c r="DM23" s="17">
        <v>3250</v>
      </c>
      <c r="DN23" s="17" t="s">
        <v>3</v>
      </c>
      <c r="DO23" s="17">
        <v>3644</v>
      </c>
      <c r="DP23" s="17">
        <v>3644</v>
      </c>
      <c r="DQ23" s="17" t="s">
        <v>3</v>
      </c>
      <c r="DR23" s="17">
        <v>4359</v>
      </c>
      <c r="DS23" s="17">
        <v>4359</v>
      </c>
      <c r="DT23" s="17" t="s">
        <v>3</v>
      </c>
      <c r="DU23" s="17">
        <v>4176</v>
      </c>
      <c r="DV23" s="17">
        <v>4176</v>
      </c>
      <c r="DW23" s="17" t="s">
        <v>3</v>
      </c>
      <c r="DX23" s="17">
        <v>4524</v>
      </c>
      <c r="DY23" s="17">
        <v>4524</v>
      </c>
      <c r="DZ23" s="17" t="s">
        <v>3</v>
      </c>
      <c r="EA23" s="17">
        <v>4274</v>
      </c>
      <c r="EB23" s="17">
        <v>4274</v>
      </c>
      <c r="EC23" s="17" t="s">
        <v>3</v>
      </c>
      <c r="ED23" s="17">
        <v>4510</v>
      </c>
      <c r="EE23" s="17">
        <v>4510</v>
      </c>
      <c r="EF23" s="17" t="s">
        <v>3</v>
      </c>
      <c r="EG23" s="17">
        <v>4550</v>
      </c>
      <c r="EH23" s="17">
        <v>4550</v>
      </c>
      <c r="EI23" s="17" t="s">
        <v>3</v>
      </c>
      <c r="EJ23" s="17">
        <v>4052</v>
      </c>
      <c r="EK23" s="17">
        <v>4052</v>
      </c>
      <c r="EL23" s="17" t="s">
        <v>3</v>
      </c>
      <c r="EM23" s="17">
        <v>4059</v>
      </c>
      <c r="EN23" s="170">
        <f t="shared" si="0"/>
        <v>-451</v>
      </c>
      <c r="EO23" s="17" t="s">
        <v>3</v>
      </c>
      <c r="EP23" s="17">
        <v>4606</v>
      </c>
      <c r="EQ23" s="17">
        <v>4606</v>
      </c>
      <c r="ER23" s="17" t="s">
        <v>3</v>
      </c>
      <c r="ES23" s="17">
        <v>4483</v>
      </c>
      <c r="ET23" s="17">
        <v>4483</v>
      </c>
      <c r="EU23" s="17" t="s">
        <v>3</v>
      </c>
      <c r="EV23" s="17">
        <v>4324</v>
      </c>
      <c r="EW23" s="17">
        <v>4324</v>
      </c>
      <c r="EX23" s="17" t="s">
        <v>3</v>
      </c>
      <c r="EY23" s="17">
        <v>4303</v>
      </c>
      <c r="EZ23" s="17">
        <v>4303</v>
      </c>
      <c r="FA23" s="17" t="s">
        <v>3</v>
      </c>
      <c r="FB23" s="17">
        <v>4286</v>
      </c>
      <c r="FC23" s="17">
        <v>4286</v>
      </c>
      <c r="FD23" s="17" t="s">
        <v>3</v>
      </c>
      <c r="FE23" s="17">
        <v>4286</v>
      </c>
      <c r="FF23" s="17">
        <v>4286</v>
      </c>
      <c r="FG23" s="17" t="s">
        <v>3</v>
      </c>
    </row>
    <row r="24" spans="1:163" ht="13.5" customHeight="1">
      <c r="A24" s="36" t="s">
        <v>156</v>
      </c>
      <c r="B24" s="17">
        <v>2034</v>
      </c>
      <c r="C24" s="17">
        <v>2015</v>
      </c>
      <c r="D24" s="17">
        <v>19</v>
      </c>
      <c r="E24" s="17">
        <v>2423</v>
      </c>
      <c r="F24" s="17">
        <v>2405</v>
      </c>
      <c r="G24" s="17">
        <v>19</v>
      </c>
      <c r="H24" s="17">
        <v>2710</v>
      </c>
      <c r="I24" s="17">
        <v>2689</v>
      </c>
      <c r="J24" s="17">
        <v>20</v>
      </c>
      <c r="K24" s="17">
        <v>3004</v>
      </c>
      <c r="L24" s="17">
        <v>2978</v>
      </c>
      <c r="M24" s="17">
        <v>26</v>
      </c>
      <c r="N24" s="17">
        <v>3663</v>
      </c>
      <c r="O24" s="17">
        <v>3630</v>
      </c>
      <c r="P24" s="17">
        <v>32</v>
      </c>
      <c r="Q24" s="17">
        <v>4044</v>
      </c>
      <c r="R24" s="17">
        <v>3992</v>
      </c>
      <c r="S24" s="17">
        <v>52</v>
      </c>
      <c r="T24" s="17">
        <v>1038</v>
      </c>
      <c r="U24" s="17">
        <v>1025</v>
      </c>
      <c r="V24" s="17">
        <v>13</v>
      </c>
      <c r="W24" s="17">
        <v>4706</v>
      </c>
      <c r="X24" s="17">
        <v>4628</v>
      </c>
      <c r="Y24" s="17">
        <v>79</v>
      </c>
      <c r="Z24" s="17">
        <v>5252</v>
      </c>
      <c r="AA24" s="17">
        <v>5177</v>
      </c>
      <c r="AB24" s="17">
        <v>76</v>
      </c>
      <c r="AC24" s="17">
        <v>5611</v>
      </c>
      <c r="AD24" s="17">
        <v>5524</v>
      </c>
      <c r="AE24" s="17">
        <v>86</v>
      </c>
      <c r="AF24" s="17">
        <v>6513</v>
      </c>
      <c r="AG24" s="17">
        <v>6423</v>
      </c>
      <c r="AH24" s="17">
        <v>90</v>
      </c>
      <c r="AI24" s="17">
        <v>6964</v>
      </c>
      <c r="AJ24" s="17">
        <v>6891</v>
      </c>
      <c r="AK24" s="17">
        <v>73</v>
      </c>
      <c r="AL24" s="17">
        <v>7517</v>
      </c>
      <c r="AM24" s="17">
        <v>7455</v>
      </c>
      <c r="AN24" s="17">
        <v>62</v>
      </c>
      <c r="AO24" s="17">
        <v>8272</v>
      </c>
      <c r="AP24" s="17">
        <v>8208</v>
      </c>
      <c r="AQ24" s="17">
        <v>64</v>
      </c>
      <c r="AR24" s="17">
        <v>8860</v>
      </c>
      <c r="AS24" s="17">
        <v>8795</v>
      </c>
      <c r="AT24" s="17">
        <v>65</v>
      </c>
      <c r="AU24" s="17">
        <v>9546</v>
      </c>
      <c r="AV24" s="17">
        <v>9456</v>
      </c>
      <c r="AW24" s="17">
        <v>91</v>
      </c>
      <c r="AX24" s="17">
        <v>9871</v>
      </c>
      <c r="AY24" s="17">
        <v>9785</v>
      </c>
      <c r="AZ24" s="17">
        <v>87</v>
      </c>
      <c r="BA24" s="17">
        <v>10299</v>
      </c>
      <c r="BB24" s="17">
        <v>10205</v>
      </c>
      <c r="BC24" s="17">
        <v>94</v>
      </c>
      <c r="BD24" s="17">
        <v>10960</v>
      </c>
      <c r="BE24" s="17">
        <v>10854</v>
      </c>
      <c r="BF24" s="17">
        <v>106</v>
      </c>
      <c r="BG24" s="17">
        <v>11488</v>
      </c>
      <c r="BH24" s="17">
        <v>11364</v>
      </c>
      <c r="BI24" s="17">
        <v>125</v>
      </c>
      <c r="BJ24" s="17">
        <v>12281</v>
      </c>
      <c r="BK24" s="17">
        <v>12151</v>
      </c>
      <c r="BL24" s="17">
        <v>131</v>
      </c>
      <c r="BM24" s="17">
        <v>13158</v>
      </c>
      <c r="BN24" s="17">
        <v>13020</v>
      </c>
      <c r="BO24" s="17">
        <v>138</v>
      </c>
      <c r="BP24" s="17">
        <v>14526</v>
      </c>
      <c r="BQ24" s="17">
        <v>14371</v>
      </c>
      <c r="BR24" s="17">
        <v>155</v>
      </c>
      <c r="BS24" s="17">
        <v>15318</v>
      </c>
      <c r="BT24" s="17">
        <v>15133</v>
      </c>
      <c r="BU24" s="17">
        <v>185</v>
      </c>
      <c r="BV24" s="17">
        <v>16223</v>
      </c>
      <c r="BW24" s="17">
        <v>16026</v>
      </c>
      <c r="BX24" s="17">
        <v>197</v>
      </c>
      <c r="BY24" s="17">
        <v>17001</v>
      </c>
      <c r="BZ24" s="17">
        <v>16751</v>
      </c>
      <c r="CA24" s="17">
        <v>250</v>
      </c>
      <c r="CB24" s="17">
        <v>17144</v>
      </c>
      <c r="CC24" s="17">
        <v>16880</v>
      </c>
      <c r="CD24" s="17">
        <v>264</v>
      </c>
      <c r="CE24" s="17">
        <v>17613</v>
      </c>
      <c r="CF24" s="17">
        <v>17342</v>
      </c>
      <c r="CG24" s="17">
        <v>271</v>
      </c>
      <c r="CH24" s="17">
        <v>18107</v>
      </c>
      <c r="CI24" s="17">
        <v>17822</v>
      </c>
      <c r="CJ24" s="17">
        <v>285</v>
      </c>
      <c r="CK24" s="17">
        <v>18742</v>
      </c>
      <c r="CL24" s="17">
        <v>18429</v>
      </c>
      <c r="CM24" s="17">
        <v>313</v>
      </c>
      <c r="CN24" s="17">
        <v>20090</v>
      </c>
      <c r="CO24" s="17">
        <v>19668</v>
      </c>
      <c r="CP24" s="17">
        <v>422</v>
      </c>
      <c r="CQ24" s="17">
        <v>21730</v>
      </c>
      <c r="CR24" s="17">
        <v>21342</v>
      </c>
      <c r="CS24" s="17">
        <v>388</v>
      </c>
      <c r="CT24" s="17">
        <v>23465</v>
      </c>
      <c r="CU24" s="17">
        <v>23105</v>
      </c>
      <c r="CV24" s="17">
        <v>360</v>
      </c>
      <c r="CW24" s="17">
        <v>25568</v>
      </c>
      <c r="CX24" s="17">
        <v>25165</v>
      </c>
      <c r="CY24" s="17">
        <v>403</v>
      </c>
      <c r="CZ24" s="17">
        <v>28556</v>
      </c>
      <c r="DA24" s="17">
        <v>28102</v>
      </c>
      <c r="DB24" s="17">
        <v>454</v>
      </c>
      <c r="DC24" s="17">
        <v>30650</v>
      </c>
      <c r="DD24" s="17">
        <v>30119</v>
      </c>
      <c r="DE24" s="17">
        <v>531</v>
      </c>
      <c r="DF24" s="17">
        <v>31888</v>
      </c>
      <c r="DG24" s="17">
        <v>31300</v>
      </c>
      <c r="DH24" s="17">
        <v>588</v>
      </c>
      <c r="DI24" s="17">
        <v>34485</v>
      </c>
      <c r="DJ24" s="17">
        <v>33872</v>
      </c>
      <c r="DK24" s="17">
        <v>613</v>
      </c>
      <c r="DL24" s="17">
        <v>39409</v>
      </c>
      <c r="DM24" s="17">
        <v>38745</v>
      </c>
      <c r="DN24" s="17">
        <v>664</v>
      </c>
      <c r="DO24" s="17">
        <v>44637</v>
      </c>
      <c r="DP24" s="17">
        <v>43858</v>
      </c>
      <c r="DQ24" s="17">
        <v>779</v>
      </c>
      <c r="DR24" s="17">
        <v>48506</v>
      </c>
      <c r="DS24" s="17">
        <v>47706</v>
      </c>
      <c r="DT24" s="17">
        <v>800</v>
      </c>
      <c r="DU24" s="17">
        <v>52681</v>
      </c>
      <c r="DV24" s="17">
        <v>51735</v>
      </c>
      <c r="DW24" s="17">
        <v>946</v>
      </c>
      <c r="DX24" s="17">
        <v>52972</v>
      </c>
      <c r="DY24" s="17">
        <v>51919</v>
      </c>
      <c r="DZ24" s="17">
        <v>1053</v>
      </c>
      <c r="EA24" s="17">
        <v>55067</v>
      </c>
      <c r="EB24" s="17">
        <v>54035</v>
      </c>
      <c r="EC24" s="17">
        <v>1032</v>
      </c>
      <c r="ED24" s="17">
        <v>58906</v>
      </c>
      <c r="EE24" s="17">
        <v>57723</v>
      </c>
      <c r="EF24" s="17">
        <v>1183</v>
      </c>
      <c r="EG24" s="17">
        <v>63652</v>
      </c>
      <c r="EH24" s="17">
        <v>61875</v>
      </c>
      <c r="EI24" s="17">
        <v>1777</v>
      </c>
      <c r="EJ24" s="17">
        <v>65810</v>
      </c>
      <c r="EK24" s="17">
        <v>64021</v>
      </c>
      <c r="EL24" s="17">
        <v>1789</v>
      </c>
      <c r="EM24" s="17">
        <v>67949</v>
      </c>
      <c r="EN24" s="170">
        <f t="shared" si="0"/>
        <v>9043</v>
      </c>
      <c r="EO24" s="17">
        <v>1951</v>
      </c>
      <c r="EP24" s="17">
        <v>71079</v>
      </c>
      <c r="EQ24" s="17">
        <v>69141</v>
      </c>
      <c r="ER24" s="17">
        <v>1938</v>
      </c>
      <c r="ES24" s="17">
        <v>75587</v>
      </c>
      <c r="ET24" s="17">
        <v>73587</v>
      </c>
      <c r="EU24" s="17">
        <v>2000</v>
      </c>
      <c r="EV24" s="17">
        <v>80850</v>
      </c>
      <c r="EW24" s="17">
        <v>78684</v>
      </c>
      <c r="EX24" s="17">
        <v>2166</v>
      </c>
      <c r="EY24" s="17">
        <v>80892</v>
      </c>
      <c r="EZ24" s="17">
        <v>78699</v>
      </c>
      <c r="FA24" s="17">
        <v>2193</v>
      </c>
      <c r="FB24" s="17">
        <v>80896</v>
      </c>
      <c r="FC24" s="17">
        <v>78680</v>
      </c>
      <c r="FD24" s="17">
        <v>2216</v>
      </c>
      <c r="FE24" s="17">
        <v>80827</v>
      </c>
      <c r="FF24" s="17">
        <v>78606</v>
      </c>
      <c r="FG24" s="17">
        <v>2221</v>
      </c>
    </row>
    <row r="25" spans="1:163" ht="13.5" customHeight="1">
      <c r="A25" s="36" t="s">
        <v>157</v>
      </c>
      <c r="B25" s="17">
        <v>935</v>
      </c>
      <c r="C25" s="17">
        <v>263</v>
      </c>
      <c r="D25" s="17">
        <v>672</v>
      </c>
      <c r="E25" s="17">
        <v>1030</v>
      </c>
      <c r="F25" s="17">
        <v>202</v>
      </c>
      <c r="G25" s="17">
        <v>828</v>
      </c>
      <c r="H25" s="17">
        <v>982</v>
      </c>
      <c r="I25" s="17">
        <v>180</v>
      </c>
      <c r="J25" s="17">
        <v>802</v>
      </c>
      <c r="K25" s="17">
        <v>986</v>
      </c>
      <c r="L25" s="17">
        <v>178</v>
      </c>
      <c r="M25" s="17">
        <v>808</v>
      </c>
      <c r="N25" s="17">
        <v>1298</v>
      </c>
      <c r="O25" s="17">
        <v>351</v>
      </c>
      <c r="P25" s="17">
        <v>947</v>
      </c>
      <c r="Q25" s="17">
        <v>1541</v>
      </c>
      <c r="R25" s="17">
        <v>248</v>
      </c>
      <c r="S25" s="17">
        <v>1293</v>
      </c>
      <c r="T25" s="17">
        <v>284</v>
      </c>
      <c r="U25" s="17">
        <v>57</v>
      </c>
      <c r="V25" s="17">
        <v>227</v>
      </c>
      <c r="W25" s="17">
        <v>1460</v>
      </c>
      <c r="X25" s="17">
        <v>299</v>
      </c>
      <c r="Y25" s="17">
        <v>1161</v>
      </c>
      <c r="Z25" s="17">
        <v>1308</v>
      </c>
      <c r="AA25" s="17">
        <v>279</v>
      </c>
      <c r="AB25" s="17">
        <v>1029</v>
      </c>
      <c r="AC25" s="17">
        <v>1417</v>
      </c>
      <c r="AD25" s="17">
        <v>288</v>
      </c>
      <c r="AE25" s="17">
        <v>1129</v>
      </c>
      <c r="AF25" s="17">
        <v>1500</v>
      </c>
      <c r="AG25" s="17">
        <v>578</v>
      </c>
      <c r="AH25" s="17">
        <v>922</v>
      </c>
      <c r="AI25" s="17">
        <v>1470</v>
      </c>
      <c r="AJ25" s="17">
        <v>353</v>
      </c>
      <c r="AK25" s="17">
        <v>1117</v>
      </c>
      <c r="AL25" s="17">
        <v>1546</v>
      </c>
      <c r="AM25" s="17">
        <v>955</v>
      </c>
      <c r="AN25" s="17">
        <v>591</v>
      </c>
      <c r="AO25" s="17">
        <v>1174</v>
      </c>
      <c r="AP25" s="17">
        <v>745</v>
      </c>
      <c r="AQ25" s="17">
        <v>429</v>
      </c>
      <c r="AR25" s="17">
        <v>1203</v>
      </c>
      <c r="AS25" s="17">
        <v>178</v>
      </c>
      <c r="AT25" s="17">
        <v>1025</v>
      </c>
      <c r="AU25" s="17">
        <v>1224</v>
      </c>
      <c r="AV25" s="17">
        <v>186</v>
      </c>
      <c r="AW25" s="17">
        <v>1037</v>
      </c>
      <c r="AX25" s="17">
        <v>1249</v>
      </c>
      <c r="AY25" s="17">
        <v>171</v>
      </c>
      <c r="AZ25" s="17">
        <v>1078</v>
      </c>
      <c r="BA25" s="17">
        <v>1235</v>
      </c>
      <c r="BB25" s="17">
        <v>107</v>
      </c>
      <c r="BC25" s="17">
        <v>1128</v>
      </c>
      <c r="BD25" s="17">
        <v>1308</v>
      </c>
      <c r="BE25" s="17">
        <v>229</v>
      </c>
      <c r="BF25" s="17">
        <v>1079</v>
      </c>
      <c r="BG25" s="17">
        <v>1230</v>
      </c>
      <c r="BH25" s="17">
        <v>145</v>
      </c>
      <c r="BI25" s="17">
        <v>1085</v>
      </c>
      <c r="BJ25" s="17">
        <v>1371</v>
      </c>
      <c r="BK25" s="17">
        <v>230</v>
      </c>
      <c r="BL25" s="17">
        <v>1141</v>
      </c>
      <c r="BM25" s="17">
        <v>1467</v>
      </c>
      <c r="BN25" s="17">
        <v>355</v>
      </c>
      <c r="BO25" s="17">
        <v>1112</v>
      </c>
      <c r="BP25" s="17">
        <v>1832</v>
      </c>
      <c r="BQ25" s="17">
        <v>473</v>
      </c>
      <c r="BR25" s="17">
        <v>1359</v>
      </c>
      <c r="BS25" s="17">
        <v>1994</v>
      </c>
      <c r="BT25" s="17">
        <v>555</v>
      </c>
      <c r="BU25" s="17">
        <v>1438</v>
      </c>
      <c r="BV25" s="17">
        <v>2258</v>
      </c>
      <c r="BW25" s="17">
        <v>793</v>
      </c>
      <c r="BX25" s="17">
        <v>1465</v>
      </c>
      <c r="BY25" s="17">
        <v>2213</v>
      </c>
      <c r="BZ25" s="17">
        <v>778</v>
      </c>
      <c r="CA25" s="17">
        <v>1435</v>
      </c>
      <c r="CB25" s="17">
        <v>3537</v>
      </c>
      <c r="CC25" s="17">
        <v>775</v>
      </c>
      <c r="CD25" s="17">
        <v>2762</v>
      </c>
      <c r="CE25" s="17">
        <v>3023</v>
      </c>
      <c r="CF25" s="17">
        <v>1943</v>
      </c>
      <c r="CG25" s="17">
        <v>1080</v>
      </c>
      <c r="CH25" s="17">
        <v>3042</v>
      </c>
      <c r="CI25" s="17">
        <v>1451</v>
      </c>
      <c r="CJ25" s="17">
        <v>1591</v>
      </c>
      <c r="CK25" s="17">
        <v>3481</v>
      </c>
      <c r="CL25" s="17">
        <v>2033</v>
      </c>
      <c r="CM25" s="17">
        <v>1448</v>
      </c>
      <c r="CN25" s="17">
        <v>3884</v>
      </c>
      <c r="CO25" s="17">
        <v>1856</v>
      </c>
      <c r="CP25" s="17">
        <v>2028</v>
      </c>
      <c r="CQ25" s="17">
        <v>4065</v>
      </c>
      <c r="CR25" s="17">
        <v>2245</v>
      </c>
      <c r="CS25" s="17">
        <v>1820</v>
      </c>
      <c r="CT25" s="17">
        <v>5012</v>
      </c>
      <c r="CU25" s="17">
        <v>2659</v>
      </c>
      <c r="CV25" s="17">
        <v>2353</v>
      </c>
      <c r="CW25" s="17">
        <v>5323</v>
      </c>
      <c r="CX25" s="17">
        <v>2810</v>
      </c>
      <c r="CY25" s="17">
        <v>2513</v>
      </c>
      <c r="CZ25" s="17">
        <v>5482</v>
      </c>
      <c r="DA25" s="17">
        <v>2667</v>
      </c>
      <c r="DB25" s="17">
        <v>2815</v>
      </c>
      <c r="DC25" s="17">
        <v>5884</v>
      </c>
      <c r="DD25" s="17">
        <v>2657</v>
      </c>
      <c r="DE25" s="17">
        <v>3227</v>
      </c>
      <c r="DF25" s="17">
        <v>6087</v>
      </c>
      <c r="DG25" s="17">
        <v>2747</v>
      </c>
      <c r="DH25" s="17">
        <v>3340</v>
      </c>
      <c r="DI25" s="17">
        <v>5886</v>
      </c>
      <c r="DJ25" s="17">
        <v>2703</v>
      </c>
      <c r="DK25" s="17">
        <v>3183</v>
      </c>
      <c r="DL25" s="17">
        <v>6268</v>
      </c>
      <c r="DM25" s="17">
        <v>3158</v>
      </c>
      <c r="DN25" s="17">
        <v>3110</v>
      </c>
      <c r="DO25" s="17">
        <v>6465</v>
      </c>
      <c r="DP25" s="17">
        <v>3405</v>
      </c>
      <c r="DQ25" s="17">
        <v>3060</v>
      </c>
      <c r="DR25" s="17">
        <v>7078</v>
      </c>
      <c r="DS25" s="17">
        <v>4091</v>
      </c>
      <c r="DT25" s="17">
        <v>2987</v>
      </c>
      <c r="DU25" s="17">
        <v>7544</v>
      </c>
      <c r="DV25" s="17">
        <v>4704</v>
      </c>
      <c r="DW25" s="17">
        <v>2840</v>
      </c>
      <c r="DX25" s="17">
        <v>7755</v>
      </c>
      <c r="DY25" s="17">
        <v>5107</v>
      </c>
      <c r="DZ25" s="17">
        <v>2648</v>
      </c>
      <c r="EA25" s="17">
        <v>7303</v>
      </c>
      <c r="EB25" s="17">
        <v>4831</v>
      </c>
      <c r="EC25" s="17">
        <v>2472</v>
      </c>
      <c r="ED25" s="17">
        <v>7604</v>
      </c>
      <c r="EE25" s="17">
        <v>5114</v>
      </c>
      <c r="EF25" s="17">
        <v>2490</v>
      </c>
      <c r="EG25" s="17">
        <v>7670</v>
      </c>
      <c r="EH25" s="17">
        <v>5176</v>
      </c>
      <c r="EI25" s="17">
        <v>2494</v>
      </c>
      <c r="EJ25" s="17">
        <v>8760</v>
      </c>
      <c r="EK25" s="17">
        <v>3870</v>
      </c>
      <c r="EL25" s="17">
        <v>4890</v>
      </c>
      <c r="EM25" s="17">
        <v>9295</v>
      </c>
      <c r="EN25" s="170">
        <f t="shared" si="0"/>
        <v>1691</v>
      </c>
      <c r="EO25" s="17">
        <v>4838</v>
      </c>
      <c r="EP25" s="17">
        <v>9361</v>
      </c>
      <c r="EQ25" s="17">
        <v>5269</v>
      </c>
      <c r="ER25" s="17">
        <v>4092</v>
      </c>
      <c r="ES25" s="17">
        <v>9320</v>
      </c>
      <c r="ET25" s="17">
        <v>7566</v>
      </c>
      <c r="EU25" s="17">
        <v>1754</v>
      </c>
      <c r="EV25" s="17">
        <v>7405</v>
      </c>
      <c r="EW25" s="17">
        <v>5670</v>
      </c>
      <c r="EX25" s="17">
        <v>1735</v>
      </c>
      <c r="EY25" s="17">
        <v>5229</v>
      </c>
      <c r="EZ25" s="17">
        <v>3530</v>
      </c>
      <c r="FA25" s="17">
        <v>1699</v>
      </c>
      <c r="FB25" s="17">
        <v>5150</v>
      </c>
      <c r="FC25" s="17">
        <v>3450</v>
      </c>
      <c r="FD25" s="17">
        <v>1700</v>
      </c>
      <c r="FE25" s="17">
        <v>5104</v>
      </c>
      <c r="FF25" s="17">
        <v>3404</v>
      </c>
      <c r="FG25" s="17">
        <v>1700</v>
      </c>
    </row>
    <row r="26" spans="1:163" ht="13.5" customHeight="1">
      <c r="A26" s="36" t="s">
        <v>158</v>
      </c>
      <c r="B26" s="17">
        <v>151</v>
      </c>
      <c r="C26" s="17">
        <v>35</v>
      </c>
      <c r="D26" s="17">
        <v>116</v>
      </c>
      <c r="E26" s="17">
        <v>232</v>
      </c>
      <c r="F26" s="17">
        <v>45</v>
      </c>
      <c r="G26" s="17">
        <v>187</v>
      </c>
      <c r="H26" s="17">
        <v>395</v>
      </c>
      <c r="I26" s="17">
        <v>76</v>
      </c>
      <c r="J26" s="17">
        <v>319</v>
      </c>
      <c r="K26" s="17">
        <v>358</v>
      </c>
      <c r="L26" s="17">
        <v>56</v>
      </c>
      <c r="M26" s="17">
        <v>302</v>
      </c>
      <c r="N26" s="17">
        <v>639</v>
      </c>
      <c r="O26" s="17">
        <v>49</v>
      </c>
      <c r="P26" s="17">
        <v>590</v>
      </c>
      <c r="Q26" s="17">
        <v>604</v>
      </c>
      <c r="R26" s="17">
        <v>69</v>
      </c>
      <c r="S26" s="17">
        <v>535</v>
      </c>
      <c r="T26" s="17">
        <v>172</v>
      </c>
      <c r="U26" s="17">
        <v>16</v>
      </c>
      <c r="V26" s="17">
        <v>156</v>
      </c>
      <c r="W26" s="17">
        <v>516</v>
      </c>
      <c r="X26" s="17">
        <v>45</v>
      </c>
      <c r="Y26" s="17">
        <v>471</v>
      </c>
      <c r="Z26" s="17">
        <v>642</v>
      </c>
      <c r="AA26" s="17">
        <v>37</v>
      </c>
      <c r="AB26" s="17">
        <v>605</v>
      </c>
      <c r="AC26" s="17">
        <v>632</v>
      </c>
      <c r="AD26" s="17">
        <v>38</v>
      </c>
      <c r="AE26" s="17">
        <v>594</v>
      </c>
      <c r="AF26" s="17">
        <v>730</v>
      </c>
      <c r="AG26" s="17">
        <v>51</v>
      </c>
      <c r="AH26" s="17">
        <v>679</v>
      </c>
      <c r="AI26" s="17">
        <v>712</v>
      </c>
      <c r="AJ26" s="17">
        <v>48</v>
      </c>
      <c r="AK26" s="17">
        <v>664</v>
      </c>
      <c r="AL26" s="17">
        <v>656</v>
      </c>
      <c r="AM26" s="17" t="s">
        <v>3</v>
      </c>
      <c r="AN26" s="17">
        <v>656</v>
      </c>
      <c r="AO26" s="17">
        <v>506</v>
      </c>
      <c r="AP26" s="17" t="s">
        <v>3</v>
      </c>
      <c r="AQ26" s="17">
        <v>506</v>
      </c>
      <c r="AR26" s="17">
        <v>501</v>
      </c>
      <c r="AS26" s="17" t="s">
        <v>3</v>
      </c>
      <c r="AT26" s="17">
        <v>501</v>
      </c>
      <c r="AU26" s="17">
        <v>501</v>
      </c>
      <c r="AV26" s="17" t="s">
        <v>3</v>
      </c>
      <c r="AW26" s="17">
        <v>501</v>
      </c>
      <c r="AX26" s="17">
        <v>494</v>
      </c>
      <c r="AY26" s="17" t="s">
        <v>3</v>
      </c>
      <c r="AZ26" s="17">
        <v>494</v>
      </c>
      <c r="BA26" s="17">
        <v>622</v>
      </c>
      <c r="BB26" s="17" t="s">
        <v>3</v>
      </c>
      <c r="BC26" s="17">
        <v>622</v>
      </c>
      <c r="BD26" s="17">
        <v>720</v>
      </c>
      <c r="BE26" s="17" t="s">
        <v>3</v>
      </c>
      <c r="BF26" s="17">
        <v>720</v>
      </c>
      <c r="BG26" s="17">
        <v>666</v>
      </c>
      <c r="BH26" s="17" t="s">
        <v>3</v>
      </c>
      <c r="BI26" s="17">
        <v>666</v>
      </c>
      <c r="BJ26" s="17">
        <v>1241</v>
      </c>
      <c r="BK26" s="17" t="s">
        <v>3</v>
      </c>
      <c r="BL26" s="17">
        <v>1241</v>
      </c>
      <c r="BM26" s="17">
        <v>1744</v>
      </c>
      <c r="BN26" s="17" t="s">
        <v>3</v>
      </c>
      <c r="BO26" s="17">
        <v>1744</v>
      </c>
      <c r="BP26" s="17">
        <v>1778</v>
      </c>
      <c r="BQ26" s="17" t="s">
        <v>3</v>
      </c>
      <c r="BR26" s="17">
        <v>1778</v>
      </c>
      <c r="BS26" s="17">
        <v>1994</v>
      </c>
      <c r="BT26" s="17" t="s">
        <v>3</v>
      </c>
      <c r="BU26" s="17">
        <v>1994</v>
      </c>
      <c r="BV26" s="17">
        <v>2132</v>
      </c>
      <c r="BW26" s="17" t="s">
        <v>3</v>
      </c>
      <c r="BX26" s="17">
        <v>2132</v>
      </c>
      <c r="BY26" s="17">
        <v>2444</v>
      </c>
      <c r="BZ26" s="17" t="s">
        <v>3</v>
      </c>
      <c r="CA26" s="17">
        <v>2444</v>
      </c>
      <c r="CB26" s="17">
        <v>2084</v>
      </c>
      <c r="CC26" s="17">
        <v>1</v>
      </c>
      <c r="CD26" s="17">
        <v>2083</v>
      </c>
      <c r="CE26" s="17">
        <v>1622</v>
      </c>
      <c r="CF26" s="17" t="s">
        <v>3</v>
      </c>
      <c r="CG26" s="17">
        <v>1622</v>
      </c>
      <c r="CH26" s="17">
        <v>2234</v>
      </c>
      <c r="CI26" s="17">
        <v>-2</v>
      </c>
      <c r="CJ26" s="17">
        <v>2236</v>
      </c>
      <c r="CK26" s="17">
        <v>2215</v>
      </c>
      <c r="CL26" s="17">
        <v>1</v>
      </c>
      <c r="CM26" s="17">
        <v>2214</v>
      </c>
      <c r="CN26" s="17">
        <v>2499</v>
      </c>
      <c r="CO26" s="17">
        <v>568</v>
      </c>
      <c r="CP26" s="17">
        <v>1931</v>
      </c>
      <c r="CQ26" s="17">
        <v>2737</v>
      </c>
      <c r="CR26" s="17">
        <v>643</v>
      </c>
      <c r="CS26" s="17">
        <v>2094</v>
      </c>
      <c r="CT26" s="17">
        <v>2885</v>
      </c>
      <c r="CU26" s="17">
        <v>692</v>
      </c>
      <c r="CV26" s="17">
        <v>2193</v>
      </c>
      <c r="CW26" s="17">
        <v>3038</v>
      </c>
      <c r="CX26" s="17">
        <v>867</v>
      </c>
      <c r="CY26" s="17">
        <v>2171</v>
      </c>
      <c r="CZ26" s="17">
        <v>3112</v>
      </c>
      <c r="DA26" s="17">
        <v>871</v>
      </c>
      <c r="DB26" s="17">
        <v>2241</v>
      </c>
      <c r="DC26" s="17">
        <v>3203</v>
      </c>
      <c r="DD26" s="17" t="s">
        <v>3</v>
      </c>
      <c r="DE26" s="17">
        <v>3203</v>
      </c>
      <c r="DF26" s="17">
        <v>3183</v>
      </c>
      <c r="DG26" s="17" t="s">
        <v>3</v>
      </c>
      <c r="DH26" s="17">
        <v>3183</v>
      </c>
      <c r="DI26" s="17">
        <v>3180</v>
      </c>
      <c r="DJ26" s="17">
        <v>1</v>
      </c>
      <c r="DK26" s="17">
        <v>3179</v>
      </c>
      <c r="DL26" s="17">
        <v>3129</v>
      </c>
      <c r="DM26" s="17">
        <v>282</v>
      </c>
      <c r="DN26" s="17">
        <v>2847</v>
      </c>
      <c r="DO26" s="17">
        <v>3372</v>
      </c>
      <c r="DP26" s="17">
        <v>484</v>
      </c>
      <c r="DQ26" s="17">
        <v>2888</v>
      </c>
      <c r="DR26" s="17">
        <v>3325</v>
      </c>
      <c r="DS26" s="17">
        <v>479</v>
      </c>
      <c r="DT26" s="17">
        <v>2846</v>
      </c>
      <c r="DU26" s="17">
        <v>3413</v>
      </c>
      <c r="DV26" s="17">
        <v>449</v>
      </c>
      <c r="DW26" s="17">
        <v>2964</v>
      </c>
      <c r="DX26" s="17">
        <v>3016</v>
      </c>
      <c r="DY26" s="17">
        <v>275</v>
      </c>
      <c r="DZ26" s="17">
        <v>2741</v>
      </c>
      <c r="EA26" s="17">
        <v>3225</v>
      </c>
      <c r="EB26" s="17">
        <v>334</v>
      </c>
      <c r="EC26" s="17">
        <v>2891</v>
      </c>
      <c r="ED26" s="17">
        <v>3193</v>
      </c>
      <c r="EE26" s="17">
        <v>480</v>
      </c>
      <c r="EF26" s="17">
        <v>2713</v>
      </c>
      <c r="EG26" s="17">
        <v>3141</v>
      </c>
      <c r="EH26" s="17">
        <v>470</v>
      </c>
      <c r="EI26" s="17">
        <v>2671</v>
      </c>
      <c r="EJ26" s="17">
        <v>3443</v>
      </c>
      <c r="EK26" s="17">
        <v>516</v>
      </c>
      <c r="EL26" s="17">
        <v>2927</v>
      </c>
      <c r="EM26" s="17">
        <v>3414</v>
      </c>
      <c r="EN26" s="170">
        <f t="shared" si="0"/>
        <v>221</v>
      </c>
      <c r="EO26" s="17">
        <v>2903</v>
      </c>
      <c r="EP26" s="17">
        <v>3734</v>
      </c>
      <c r="EQ26" s="17">
        <v>564</v>
      </c>
      <c r="ER26" s="17">
        <v>3170</v>
      </c>
      <c r="ES26" s="17">
        <v>3616</v>
      </c>
      <c r="ET26" s="17">
        <v>525</v>
      </c>
      <c r="EU26" s="17">
        <v>3091</v>
      </c>
      <c r="EV26" s="17">
        <v>3571</v>
      </c>
      <c r="EW26" s="17">
        <v>518</v>
      </c>
      <c r="EX26" s="17">
        <v>3053</v>
      </c>
      <c r="EY26" s="17">
        <v>3506</v>
      </c>
      <c r="EZ26" s="17">
        <v>508</v>
      </c>
      <c r="FA26" s="17">
        <v>2998</v>
      </c>
      <c r="FB26" s="17">
        <v>3470</v>
      </c>
      <c r="FC26" s="17">
        <v>503</v>
      </c>
      <c r="FD26" s="17">
        <v>2967</v>
      </c>
      <c r="FE26" s="17">
        <v>3427</v>
      </c>
      <c r="FF26" s="17">
        <v>497</v>
      </c>
      <c r="FG26" s="17">
        <v>2930</v>
      </c>
    </row>
    <row r="27" spans="1:163" ht="13.5" customHeight="1">
      <c r="A27" s="36" t="s">
        <v>159</v>
      </c>
      <c r="B27" s="17" t="s">
        <v>3</v>
      </c>
      <c r="C27" s="17" t="s">
        <v>3</v>
      </c>
      <c r="D27" s="17" t="s">
        <v>3</v>
      </c>
      <c r="E27" s="17" t="s">
        <v>3</v>
      </c>
      <c r="F27" s="17" t="s">
        <v>3</v>
      </c>
      <c r="G27" s="17" t="s">
        <v>3</v>
      </c>
      <c r="H27" s="17" t="s">
        <v>3</v>
      </c>
      <c r="I27" s="17" t="s">
        <v>3</v>
      </c>
      <c r="J27" s="17" t="s">
        <v>3</v>
      </c>
      <c r="K27" s="17" t="s">
        <v>3</v>
      </c>
      <c r="L27" s="17" t="s">
        <v>3</v>
      </c>
      <c r="M27" s="17" t="s">
        <v>3</v>
      </c>
      <c r="N27" s="17" t="s">
        <v>3</v>
      </c>
      <c r="O27" s="17" t="s">
        <v>3</v>
      </c>
      <c r="P27" s="17" t="s">
        <v>3</v>
      </c>
      <c r="Q27" s="17" t="s">
        <v>3</v>
      </c>
      <c r="R27" s="17" t="s">
        <v>3</v>
      </c>
      <c r="S27" s="17" t="s">
        <v>3</v>
      </c>
      <c r="T27" s="17" t="s">
        <v>3</v>
      </c>
      <c r="U27" s="17" t="s">
        <v>3</v>
      </c>
      <c r="V27" s="17" t="s">
        <v>3</v>
      </c>
      <c r="W27" s="17" t="s">
        <v>3</v>
      </c>
      <c r="X27" s="17" t="s">
        <v>3</v>
      </c>
      <c r="Y27" s="17" t="s">
        <v>3</v>
      </c>
      <c r="Z27" s="17" t="s">
        <v>3</v>
      </c>
      <c r="AA27" s="17" t="s">
        <v>3</v>
      </c>
      <c r="AB27" s="17" t="s">
        <v>3</v>
      </c>
      <c r="AC27" s="17" t="s">
        <v>3</v>
      </c>
      <c r="AD27" s="17" t="s">
        <v>3</v>
      </c>
      <c r="AE27" s="17" t="s">
        <v>3</v>
      </c>
      <c r="AF27" s="17" t="s">
        <v>3</v>
      </c>
      <c r="AG27" s="17" t="s">
        <v>3</v>
      </c>
      <c r="AH27" s="17" t="s">
        <v>3</v>
      </c>
      <c r="AI27" s="17" t="s">
        <v>3</v>
      </c>
      <c r="AJ27" s="17" t="s">
        <v>3</v>
      </c>
      <c r="AK27" s="17" t="s">
        <v>3</v>
      </c>
      <c r="AL27" s="17" t="s">
        <v>3</v>
      </c>
      <c r="AM27" s="17" t="s">
        <v>3</v>
      </c>
      <c r="AN27" s="17" t="s">
        <v>3</v>
      </c>
      <c r="AO27" s="17" t="s">
        <v>3</v>
      </c>
      <c r="AP27" s="17" t="s">
        <v>3</v>
      </c>
      <c r="AQ27" s="17" t="s">
        <v>3</v>
      </c>
      <c r="AR27" s="17" t="s">
        <v>3</v>
      </c>
      <c r="AS27" s="17" t="s">
        <v>3</v>
      </c>
      <c r="AT27" s="17" t="s">
        <v>3</v>
      </c>
      <c r="AU27" s="17" t="s">
        <v>3</v>
      </c>
      <c r="AV27" s="17" t="s">
        <v>3</v>
      </c>
      <c r="AW27" s="17" t="s">
        <v>3</v>
      </c>
      <c r="AX27" s="17" t="s">
        <v>3</v>
      </c>
      <c r="AY27" s="17" t="s">
        <v>3</v>
      </c>
      <c r="AZ27" s="17" t="s">
        <v>3</v>
      </c>
      <c r="BA27" s="17" t="s">
        <v>3</v>
      </c>
      <c r="BB27" s="17" t="s">
        <v>3</v>
      </c>
      <c r="BC27" s="17" t="s">
        <v>3</v>
      </c>
      <c r="BD27" s="17" t="s">
        <v>3</v>
      </c>
      <c r="BE27" s="17" t="s">
        <v>3</v>
      </c>
      <c r="BF27" s="17" t="s">
        <v>3</v>
      </c>
      <c r="BG27" s="17" t="s">
        <v>3</v>
      </c>
      <c r="BH27" s="17" t="s">
        <v>3</v>
      </c>
      <c r="BI27" s="17" t="s">
        <v>3</v>
      </c>
      <c r="BJ27" s="17" t="s">
        <v>3</v>
      </c>
      <c r="BK27" s="17" t="s">
        <v>3</v>
      </c>
      <c r="BL27" s="17" t="s">
        <v>3</v>
      </c>
      <c r="BM27" s="17" t="s">
        <v>3</v>
      </c>
      <c r="BN27" s="17" t="s">
        <v>3</v>
      </c>
      <c r="BO27" s="17" t="s">
        <v>3</v>
      </c>
      <c r="BP27" s="17" t="s">
        <v>3</v>
      </c>
      <c r="BQ27" s="17" t="s">
        <v>3</v>
      </c>
      <c r="BR27" s="17" t="s">
        <v>3</v>
      </c>
      <c r="BS27" s="17" t="s">
        <v>3</v>
      </c>
      <c r="BT27" s="17" t="s">
        <v>3</v>
      </c>
      <c r="BU27" s="17" t="s">
        <v>3</v>
      </c>
      <c r="BV27" s="17" t="s">
        <v>3</v>
      </c>
      <c r="BW27" s="17" t="s">
        <v>3</v>
      </c>
      <c r="BX27" s="17" t="s">
        <v>3</v>
      </c>
      <c r="BY27" s="17" t="s">
        <v>3</v>
      </c>
      <c r="BZ27" s="17" t="s">
        <v>3</v>
      </c>
      <c r="CA27" s="17" t="s">
        <v>3</v>
      </c>
      <c r="CB27" s="17" t="s">
        <v>3</v>
      </c>
      <c r="CC27" s="17" t="s">
        <v>3</v>
      </c>
      <c r="CD27" s="17" t="s">
        <v>3</v>
      </c>
      <c r="CE27" s="17" t="s">
        <v>3</v>
      </c>
      <c r="CF27" s="17" t="s">
        <v>3</v>
      </c>
      <c r="CG27" s="17" t="s">
        <v>3</v>
      </c>
      <c r="CH27" s="17" t="s">
        <v>3</v>
      </c>
      <c r="CI27" s="17" t="s">
        <v>3</v>
      </c>
      <c r="CJ27" s="17" t="s">
        <v>3</v>
      </c>
      <c r="CK27" s="17" t="s">
        <v>3</v>
      </c>
      <c r="CL27" s="17" t="s">
        <v>3</v>
      </c>
      <c r="CM27" s="17" t="s">
        <v>3</v>
      </c>
      <c r="CN27" s="17" t="s">
        <v>3</v>
      </c>
      <c r="CO27" s="17" t="s">
        <v>3</v>
      </c>
      <c r="CP27" s="17" t="s">
        <v>3</v>
      </c>
      <c r="CQ27" s="17" t="s">
        <v>3</v>
      </c>
      <c r="CR27" s="17" t="s">
        <v>3</v>
      </c>
      <c r="CS27" s="17" t="s">
        <v>3</v>
      </c>
      <c r="CT27" s="17" t="s">
        <v>3</v>
      </c>
      <c r="CU27" s="17" t="s">
        <v>3</v>
      </c>
      <c r="CV27" s="17" t="s">
        <v>3</v>
      </c>
      <c r="CW27" s="17">
        <v>4315</v>
      </c>
      <c r="CX27" s="17">
        <v>4315</v>
      </c>
      <c r="CY27" s="17" t="s">
        <v>3</v>
      </c>
      <c r="CZ27" s="17">
        <v>5202</v>
      </c>
      <c r="DA27" s="17">
        <v>5202</v>
      </c>
      <c r="DB27" s="17" t="s">
        <v>3</v>
      </c>
      <c r="DC27" s="17">
        <v>6273</v>
      </c>
      <c r="DD27" s="17">
        <v>6273</v>
      </c>
      <c r="DE27" s="17" t="s">
        <v>3</v>
      </c>
      <c r="DF27" s="17">
        <v>7067</v>
      </c>
      <c r="DG27" s="17">
        <v>7067</v>
      </c>
      <c r="DH27" s="17" t="s">
        <v>3</v>
      </c>
      <c r="DI27" s="17">
        <v>7604</v>
      </c>
      <c r="DJ27" s="17">
        <v>7604</v>
      </c>
      <c r="DK27" s="17" t="s">
        <v>3</v>
      </c>
      <c r="DL27" s="17">
        <v>7915</v>
      </c>
      <c r="DM27" s="17">
        <v>7915</v>
      </c>
      <c r="DN27" s="17" t="s">
        <v>3</v>
      </c>
      <c r="DO27" s="17">
        <v>8358</v>
      </c>
      <c r="DP27" s="17">
        <v>8358</v>
      </c>
      <c r="DQ27" s="17" t="s">
        <v>3</v>
      </c>
      <c r="DR27" s="17">
        <v>8429</v>
      </c>
      <c r="DS27" s="17">
        <v>8429</v>
      </c>
      <c r="DT27" s="17" t="s">
        <v>3</v>
      </c>
      <c r="DU27" s="17">
        <v>8600</v>
      </c>
      <c r="DV27" s="17">
        <v>8600</v>
      </c>
      <c r="DW27" s="17" t="s">
        <v>3</v>
      </c>
      <c r="DX27" s="17">
        <v>8668</v>
      </c>
      <c r="DY27" s="17">
        <v>8668</v>
      </c>
      <c r="DZ27" s="17" t="s">
        <v>3</v>
      </c>
      <c r="EA27" s="17">
        <v>8215</v>
      </c>
      <c r="EB27" s="17">
        <v>8215</v>
      </c>
      <c r="EC27" s="17" t="s">
        <v>3</v>
      </c>
      <c r="ED27" s="170">
        <v>9255</v>
      </c>
      <c r="EE27" s="17">
        <v>9255</v>
      </c>
      <c r="EF27" s="17" t="s">
        <v>3</v>
      </c>
      <c r="EG27" s="17">
        <v>9963</v>
      </c>
      <c r="EH27" s="17">
        <v>9963</v>
      </c>
      <c r="EI27" s="17" t="s">
        <v>3</v>
      </c>
      <c r="EJ27" s="17">
        <v>9765</v>
      </c>
      <c r="EK27" s="17">
        <v>9765</v>
      </c>
      <c r="EL27" s="17" t="s">
        <v>3</v>
      </c>
      <c r="EM27" s="17">
        <v>9941</v>
      </c>
      <c r="EN27" s="170">
        <f t="shared" si="0"/>
        <v>686</v>
      </c>
      <c r="EO27" s="17" t="s">
        <v>3</v>
      </c>
      <c r="EP27" s="17">
        <v>10985</v>
      </c>
      <c r="EQ27" s="17">
        <v>10985</v>
      </c>
      <c r="ER27" s="17" t="s">
        <v>3</v>
      </c>
      <c r="ES27" s="17">
        <v>11066</v>
      </c>
      <c r="ET27" s="17">
        <v>11066</v>
      </c>
      <c r="EU27" s="17" t="s">
        <v>3</v>
      </c>
      <c r="EV27" s="17">
        <v>11516</v>
      </c>
      <c r="EW27" s="17">
        <v>11516</v>
      </c>
      <c r="EX27" s="17" t="s">
        <v>3</v>
      </c>
      <c r="EY27" s="17">
        <v>12123</v>
      </c>
      <c r="EZ27" s="17">
        <v>12123</v>
      </c>
      <c r="FA27" s="17" t="s">
        <v>3</v>
      </c>
      <c r="FB27" s="17">
        <v>12643</v>
      </c>
      <c r="FC27" s="17">
        <v>12643</v>
      </c>
      <c r="FD27" s="17" t="s">
        <v>3</v>
      </c>
      <c r="FE27" s="17">
        <v>13281</v>
      </c>
      <c r="FF27" s="17">
        <v>13281</v>
      </c>
      <c r="FG27" s="17" t="s">
        <v>3</v>
      </c>
    </row>
    <row r="28" spans="1:163" ht="13.5" customHeight="1">
      <c r="A28" s="36" t="s">
        <v>160</v>
      </c>
      <c r="B28" s="17" t="s">
        <v>3</v>
      </c>
      <c r="C28" s="17" t="s">
        <v>3</v>
      </c>
      <c r="D28" s="17" t="s">
        <v>3</v>
      </c>
      <c r="E28" s="17" t="s">
        <v>3</v>
      </c>
      <c r="F28" s="17" t="s">
        <v>3</v>
      </c>
      <c r="G28" s="17" t="s">
        <v>3</v>
      </c>
      <c r="H28" s="17" t="s">
        <v>3</v>
      </c>
      <c r="I28" s="17" t="s">
        <v>3</v>
      </c>
      <c r="J28" s="17" t="s">
        <v>3</v>
      </c>
      <c r="K28" s="17" t="s">
        <v>3</v>
      </c>
      <c r="L28" s="17" t="s">
        <v>3</v>
      </c>
      <c r="M28" s="17" t="s">
        <v>3</v>
      </c>
      <c r="N28" s="17" t="s">
        <v>3</v>
      </c>
      <c r="O28" s="17" t="s">
        <v>3</v>
      </c>
      <c r="P28" s="17" t="s">
        <v>3</v>
      </c>
      <c r="Q28" s="17" t="s">
        <v>3</v>
      </c>
      <c r="R28" s="17" t="s">
        <v>3</v>
      </c>
      <c r="S28" s="17" t="s">
        <v>3</v>
      </c>
      <c r="T28" s="17" t="s">
        <v>3</v>
      </c>
      <c r="U28" s="17" t="s">
        <v>3</v>
      </c>
      <c r="V28" s="17" t="s">
        <v>3</v>
      </c>
      <c r="W28" s="17" t="s">
        <v>3</v>
      </c>
      <c r="X28" s="17" t="s">
        <v>3</v>
      </c>
      <c r="Y28" s="17" t="s">
        <v>3</v>
      </c>
      <c r="Z28" s="17" t="s">
        <v>3</v>
      </c>
      <c r="AA28" s="17" t="s">
        <v>3</v>
      </c>
      <c r="AB28" s="17" t="s">
        <v>3</v>
      </c>
      <c r="AC28" s="17" t="s">
        <v>3</v>
      </c>
      <c r="AD28" s="17" t="s">
        <v>3</v>
      </c>
      <c r="AE28" s="17" t="s">
        <v>3</v>
      </c>
      <c r="AF28" s="17" t="s">
        <v>3</v>
      </c>
      <c r="AG28" s="17" t="s">
        <v>3</v>
      </c>
      <c r="AH28" s="17" t="s">
        <v>3</v>
      </c>
      <c r="AI28" s="17" t="s">
        <v>3</v>
      </c>
      <c r="AJ28" s="17" t="s">
        <v>3</v>
      </c>
      <c r="AK28" s="17" t="s">
        <v>3</v>
      </c>
      <c r="AL28" s="17" t="s">
        <v>3</v>
      </c>
      <c r="AM28" s="17" t="s">
        <v>3</v>
      </c>
      <c r="AN28" s="17" t="s">
        <v>3</v>
      </c>
      <c r="AO28" s="17" t="s">
        <v>3</v>
      </c>
      <c r="AP28" s="17" t="s">
        <v>3</v>
      </c>
      <c r="AQ28" s="17" t="s">
        <v>3</v>
      </c>
      <c r="AR28" s="17" t="s">
        <v>3</v>
      </c>
      <c r="AS28" s="17" t="s">
        <v>3</v>
      </c>
      <c r="AT28" s="17" t="s">
        <v>3</v>
      </c>
      <c r="AU28" s="17" t="s">
        <v>3</v>
      </c>
      <c r="AV28" s="17" t="s">
        <v>3</v>
      </c>
      <c r="AW28" s="17" t="s">
        <v>3</v>
      </c>
      <c r="AX28" s="17" t="s">
        <v>3</v>
      </c>
      <c r="AY28" s="17" t="s">
        <v>3</v>
      </c>
      <c r="AZ28" s="17" t="s">
        <v>3</v>
      </c>
      <c r="BA28" s="17" t="s">
        <v>3</v>
      </c>
      <c r="BB28" s="17" t="s">
        <v>3</v>
      </c>
      <c r="BC28" s="17" t="s">
        <v>3</v>
      </c>
      <c r="BD28" s="17" t="s">
        <v>3</v>
      </c>
      <c r="BE28" s="17" t="s">
        <v>3</v>
      </c>
      <c r="BF28" s="17" t="s">
        <v>3</v>
      </c>
      <c r="BG28" s="17" t="s">
        <v>3</v>
      </c>
      <c r="BH28" s="17" t="s">
        <v>3</v>
      </c>
      <c r="BI28" s="17" t="s">
        <v>3</v>
      </c>
      <c r="BJ28" s="17" t="s">
        <v>3</v>
      </c>
      <c r="BK28" s="17" t="s">
        <v>3</v>
      </c>
      <c r="BL28" s="17" t="s">
        <v>3</v>
      </c>
      <c r="BM28" s="17" t="s">
        <v>3</v>
      </c>
      <c r="BN28" s="17" t="s">
        <v>3</v>
      </c>
      <c r="BO28" s="17" t="s">
        <v>3</v>
      </c>
      <c r="BP28" s="17" t="s">
        <v>3</v>
      </c>
      <c r="BQ28" s="17" t="s">
        <v>3</v>
      </c>
      <c r="BR28" s="17" t="s">
        <v>3</v>
      </c>
      <c r="BS28" s="17" t="s">
        <v>3</v>
      </c>
      <c r="BT28" s="17" t="s">
        <v>3</v>
      </c>
      <c r="BU28" s="17" t="s">
        <v>3</v>
      </c>
      <c r="BV28" s="17" t="s">
        <v>3</v>
      </c>
      <c r="BW28" s="17" t="s">
        <v>3</v>
      </c>
      <c r="BX28" s="17" t="s">
        <v>3</v>
      </c>
      <c r="BY28" s="17" t="s">
        <v>3</v>
      </c>
      <c r="BZ28" s="17" t="s">
        <v>3</v>
      </c>
      <c r="CA28" s="17" t="s">
        <v>3</v>
      </c>
      <c r="CB28" s="17" t="s">
        <v>3</v>
      </c>
      <c r="CC28" s="17" t="s">
        <v>3</v>
      </c>
      <c r="CD28" s="17" t="s">
        <v>3</v>
      </c>
      <c r="CE28" s="17" t="s">
        <v>3</v>
      </c>
      <c r="CF28" s="17" t="s">
        <v>3</v>
      </c>
      <c r="CG28" s="17" t="s">
        <v>3</v>
      </c>
      <c r="CH28" s="17" t="s">
        <v>3</v>
      </c>
      <c r="CI28" s="17" t="s">
        <v>3</v>
      </c>
      <c r="CJ28" s="17" t="s">
        <v>3</v>
      </c>
      <c r="CK28" s="17" t="s">
        <v>3</v>
      </c>
      <c r="CL28" s="17" t="s">
        <v>3</v>
      </c>
      <c r="CM28" s="17" t="s">
        <v>3</v>
      </c>
      <c r="CN28" s="17" t="s">
        <v>3</v>
      </c>
      <c r="CO28" s="17" t="s">
        <v>3</v>
      </c>
      <c r="CP28" s="17" t="s">
        <v>3</v>
      </c>
      <c r="CQ28" s="17" t="s">
        <v>3</v>
      </c>
      <c r="CR28" s="17" t="s">
        <v>3</v>
      </c>
      <c r="CS28" s="17" t="s">
        <v>3</v>
      </c>
      <c r="CT28" s="17" t="s">
        <v>3</v>
      </c>
      <c r="CU28" s="17" t="s">
        <v>3</v>
      </c>
      <c r="CV28" s="17" t="s">
        <v>3</v>
      </c>
      <c r="CW28" s="17" t="s">
        <v>3</v>
      </c>
      <c r="CX28" s="17" t="s">
        <v>3</v>
      </c>
      <c r="CY28" s="17" t="s">
        <v>3</v>
      </c>
      <c r="CZ28" s="17" t="s">
        <v>3</v>
      </c>
      <c r="DA28" s="17" t="s">
        <v>3</v>
      </c>
      <c r="DB28" s="17" t="s">
        <v>3</v>
      </c>
      <c r="DC28" s="17" t="s">
        <v>3</v>
      </c>
      <c r="DD28" s="17" t="s">
        <v>3</v>
      </c>
      <c r="DE28" s="17" t="s">
        <v>3</v>
      </c>
      <c r="DF28" s="17" t="s">
        <v>3</v>
      </c>
      <c r="DG28" s="17" t="s">
        <v>3</v>
      </c>
      <c r="DH28" s="17" t="s">
        <v>3</v>
      </c>
      <c r="DI28" s="17" t="s">
        <v>3</v>
      </c>
      <c r="DJ28" s="17" t="s">
        <v>3</v>
      </c>
      <c r="DK28" s="17" t="s">
        <v>3</v>
      </c>
      <c r="DL28" s="17" t="s">
        <v>3</v>
      </c>
      <c r="DM28" s="17" t="s">
        <v>3</v>
      </c>
      <c r="DN28" s="17" t="s">
        <v>3</v>
      </c>
      <c r="DO28" s="17" t="s">
        <v>3</v>
      </c>
      <c r="DP28" s="17" t="s">
        <v>3</v>
      </c>
      <c r="DQ28" s="17" t="s">
        <v>3</v>
      </c>
      <c r="DR28" s="17" t="s">
        <v>3</v>
      </c>
      <c r="DS28" s="17" t="s">
        <v>3</v>
      </c>
      <c r="DT28" s="17" t="s">
        <v>3</v>
      </c>
      <c r="DU28" s="17">
        <v>11</v>
      </c>
      <c r="DV28" s="17">
        <v>11</v>
      </c>
      <c r="DW28" s="17" t="s">
        <v>3</v>
      </c>
      <c r="DX28" s="17">
        <v>218</v>
      </c>
      <c r="DY28" s="17">
        <v>218</v>
      </c>
      <c r="DZ28" s="17" t="s">
        <v>3</v>
      </c>
      <c r="EA28" s="17">
        <v>656</v>
      </c>
      <c r="EB28" s="17">
        <v>656</v>
      </c>
      <c r="EC28" s="17" t="s">
        <v>3</v>
      </c>
      <c r="ED28" s="17">
        <v>997</v>
      </c>
      <c r="EE28" s="17">
        <v>997</v>
      </c>
      <c r="EF28" s="17" t="s">
        <v>3</v>
      </c>
      <c r="EG28" s="17">
        <v>971</v>
      </c>
      <c r="EH28" s="17">
        <v>971</v>
      </c>
      <c r="EI28" s="17" t="s">
        <v>3</v>
      </c>
      <c r="EJ28" s="17">
        <v>1156</v>
      </c>
      <c r="EK28" s="17">
        <v>1156</v>
      </c>
      <c r="EL28" s="17" t="s">
        <v>3</v>
      </c>
      <c r="EM28" s="17">
        <v>1136</v>
      </c>
      <c r="EN28" s="170">
        <f t="shared" si="0"/>
        <v>139</v>
      </c>
      <c r="EO28" s="17" t="s">
        <v>3</v>
      </c>
      <c r="EP28" s="17">
        <v>1278</v>
      </c>
      <c r="EQ28" s="17">
        <v>1278</v>
      </c>
      <c r="ER28" s="17" t="s">
        <v>3</v>
      </c>
      <c r="ES28" s="17">
        <v>1592</v>
      </c>
      <c r="ET28" s="17">
        <v>1592</v>
      </c>
      <c r="EU28" s="17" t="s">
        <v>3</v>
      </c>
      <c r="EV28" s="17">
        <v>1667</v>
      </c>
      <c r="EW28" s="17">
        <v>1667</v>
      </c>
      <c r="EX28" s="17" t="s">
        <v>3</v>
      </c>
      <c r="EY28" s="17">
        <v>1192</v>
      </c>
      <c r="EZ28" s="17">
        <v>1192</v>
      </c>
      <c r="FA28" s="17" t="s">
        <v>3</v>
      </c>
      <c r="FB28" s="17">
        <v>1110</v>
      </c>
      <c r="FC28" s="17">
        <v>1110</v>
      </c>
      <c r="FD28" s="17" t="s">
        <v>3</v>
      </c>
      <c r="FE28" s="17">
        <v>1055</v>
      </c>
      <c r="FF28" s="17">
        <v>1055</v>
      </c>
      <c r="FG28" s="17" t="s">
        <v>3</v>
      </c>
    </row>
    <row r="29" spans="1:163" ht="13.5" customHeight="1">
      <c r="A29" s="36" t="s">
        <v>320</v>
      </c>
      <c r="B29" s="17" t="s">
        <v>3</v>
      </c>
      <c r="C29" s="17" t="s">
        <v>3</v>
      </c>
      <c r="D29" s="17" t="s">
        <v>3</v>
      </c>
      <c r="E29" s="17" t="s">
        <v>3</v>
      </c>
      <c r="F29" s="17" t="s">
        <v>3</v>
      </c>
      <c r="G29" s="17" t="s">
        <v>3</v>
      </c>
      <c r="H29" s="17" t="s">
        <v>3</v>
      </c>
      <c r="I29" s="17" t="s">
        <v>3</v>
      </c>
      <c r="J29" s="17" t="s">
        <v>3</v>
      </c>
      <c r="K29" s="17" t="s">
        <v>3</v>
      </c>
      <c r="L29" s="17" t="s">
        <v>3</v>
      </c>
      <c r="M29" s="17" t="s">
        <v>3</v>
      </c>
      <c r="N29" s="17" t="s">
        <v>3</v>
      </c>
      <c r="O29" s="17" t="s">
        <v>3</v>
      </c>
      <c r="P29" s="17" t="s">
        <v>3</v>
      </c>
      <c r="Q29" s="17" t="s">
        <v>3</v>
      </c>
      <c r="R29" s="17" t="s">
        <v>3</v>
      </c>
      <c r="S29" s="17" t="s">
        <v>3</v>
      </c>
      <c r="T29" s="17" t="s">
        <v>3</v>
      </c>
      <c r="U29" s="17" t="s">
        <v>3</v>
      </c>
      <c r="V29" s="17" t="s">
        <v>3</v>
      </c>
      <c r="W29" s="17" t="s">
        <v>3</v>
      </c>
      <c r="X29" s="17" t="s">
        <v>3</v>
      </c>
      <c r="Y29" s="17" t="s">
        <v>3</v>
      </c>
      <c r="Z29" s="17" t="s">
        <v>3</v>
      </c>
      <c r="AA29" s="17" t="s">
        <v>3</v>
      </c>
      <c r="AB29" s="17" t="s">
        <v>3</v>
      </c>
      <c r="AC29" s="17" t="s">
        <v>3</v>
      </c>
      <c r="AD29" s="17" t="s">
        <v>3</v>
      </c>
      <c r="AE29" s="17" t="s">
        <v>3</v>
      </c>
      <c r="AF29" s="17" t="s">
        <v>3</v>
      </c>
      <c r="AG29" s="17" t="s">
        <v>3</v>
      </c>
      <c r="AH29" s="17" t="s">
        <v>3</v>
      </c>
      <c r="AI29" s="17" t="s">
        <v>3</v>
      </c>
      <c r="AJ29" s="17" t="s">
        <v>3</v>
      </c>
      <c r="AK29" s="17" t="s">
        <v>3</v>
      </c>
      <c r="AL29" s="17" t="s">
        <v>3</v>
      </c>
      <c r="AM29" s="17" t="s">
        <v>3</v>
      </c>
      <c r="AN29" s="17" t="s">
        <v>3</v>
      </c>
      <c r="AO29" s="17" t="s">
        <v>3</v>
      </c>
      <c r="AP29" s="17" t="s">
        <v>3</v>
      </c>
      <c r="AQ29" s="17" t="s">
        <v>3</v>
      </c>
      <c r="AR29" s="17" t="s">
        <v>3</v>
      </c>
      <c r="AS29" s="17" t="s">
        <v>3</v>
      </c>
      <c r="AT29" s="17" t="s">
        <v>3</v>
      </c>
      <c r="AU29" s="17" t="s">
        <v>3</v>
      </c>
      <c r="AV29" s="17" t="s">
        <v>3</v>
      </c>
      <c r="AW29" s="17" t="s">
        <v>3</v>
      </c>
      <c r="AX29" s="17" t="s">
        <v>3</v>
      </c>
      <c r="AY29" s="17" t="s">
        <v>3</v>
      </c>
      <c r="AZ29" s="17" t="s">
        <v>3</v>
      </c>
      <c r="BA29" s="17" t="s">
        <v>3</v>
      </c>
      <c r="BB29" s="17" t="s">
        <v>3</v>
      </c>
      <c r="BC29" s="17" t="s">
        <v>3</v>
      </c>
      <c r="BD29" s="17" t="s">
        <v>3</v>
      </c>
      <c r="BE29" s="17" t="s">
        <v>3</v>
      </c>
      <c r="BF29" s="17" t="s">
        <v>3</v>
      </c>
      <c r="BG29" s="17" t="s">
        <v>3</v>
      </c>
      <c r="BH29" s="17" t="s">
        <v>3</v>
      </c>
      <c r="BI29" s="17" t="s">
        <v>3</v>
      </c>
      <c r="BJ29" s="17" t="s">
        <v>3</v>
      </c>
      <c r="BK29" s="17" t="s">
        <v>3</v>
      </c>
      <c r="BL29" s="17" t="s">
        <v>3</v>
      </c>
      <c r="BM29" s="17" t="s">
        <v>3</v>
      </c>
      <c r="BN29" s="17" t="s">
        <v>3</v>
      </c>
      <c r="BO29" s="17" t="s">
        <v>3</v>
      </c>
      <c r="BP29" s="17" t="s">
        <v>3</v>
      </c>
      <c r="BQ29" s="17" t="s">
        <v>3</v>
      </c>
      <c r="BR29" s="17" t="s">
        <v>3</v>
      </c>
      <c r="BS29" s="17" t="s">
        <v>3</v>
      </c>
      <c r="BT29" s="17" t="s">
        <v>3</v>
      </c>
      <c r="BU29" s="17" t="s">
        <v>3</v>
      </c>
      <c r="BV29" s="17" t="s">
        <v>3</v>
      </c>
      <c r="BW29" s="17" t="s">
        <v>3</v>
      </c>
      <c r="BX29" s="17" t="s">
        <v>3</v>
      </c>
      <c r="BY29" s="17" t="s">
        <v>3</v>
      </c>
      <c r="BZ29" s="17" t="s">
        <v>3</v>
      </c>
      <c r="CA29" s="17" t="s">
        <v>3</v>
      </c>
      <c r="CB29" s="17" t="s">
        <v>3</v>
      </c>
      <c r="CC29" s="17" t="s">
        <v>3</v>
      </c>
      <c r="CD29" s="17" t="s">
        <v>3</v>
      </c>
      <c r="CE29" s="17" t="s">
        <v>3</v>
      </c>
      <c r="CF29" s="17" t="s">
        <v>3</v>
      </c>
      <c r="CG29" s="17" t="s">
        <v>3</v>
      </c>
      <c r="CH29" s="17" t="s">
        <v>3</v>
      </c>
      <c r="CI29" s="17" t="s">
        <v>3</v>
      </c>
      <c r="CJ29" s="17" t="s">
        <v>3</v>
      </c>
      <c r="CK29" s="17" t="s">
        <v>3</v>
      </c>
      <c r="CL29" s="17" t="s">
        <v>3</v>
      </c>
      <c r="CM29" s="17" t="s">
        <v>3</v>
      </c>
      <c r="CN29" s="17" t="s">
        <v>3</v>
      </c>
      <c r="CO29" s="17" t="s">
        <v>3</v>
      </c>
      <c r="CP29" s="17" t="s">
        <v>3</v>
      </c>
      <c r="CQ29" s="17" t="s">
        <v>3</v>
      </c>
      <c r="CR29" s="17" t="s">
        <v>3</v>
      </c>
      <c r="CS29" s="17" t="s">
        <v>3</v>
      </c>
      <c r="CT29" s="17" t="s">
        <v>3</v>
      </c>
      <c r="CU29" s="17" t="s">
        <v>3</v>
      </c>
      <c r="CV29" s="17" t="s">
        <v>3</v>
      </c>
      <c r="CW29" s="17" t="s">
        <v>3</v>
      </c>
      <c r="CX29" s="17" t="s">
        <v>3</v>
      </c>
      <c r="CY29" s="17" t="s">
        <v>3</v>
      </c>
      <c r="CZ29" s="17" t="s">
        <v>3</v>
      </c>
      <c r="DA29" s="17" t="s">
        <v>3</v>
      </c>
      <c r="DB29" s="17" t="s">
        <v>3</v>
      </c>
      <c r="DC29" s="17" t="s">
        <v>3</v>
      </c>
      <c r="DD29" s="17" t="s">
        <v>3</v>
      </c>
      <c r="DE29" s="17" t="s">
        <v>3</v>
      </c>
      <c r="DF29" s="17" t="s">
        <v>3</v>
      </c>
      <c r="DG29" s="17" t="s">
        <v>3</v>
      </c>
      <c r="DH29" s="17" t="s">
        <v>3</v>
      </c>
      <c r="DI29" s="17" t="s">
        <v>3</v>
      </c>
      <c r="DJ29" s="17" t="s">
        <v>3</v>
      </c>
      <c r="DK29" s="17" t="s">
        <v>3</v>
      </c>
      <c r="DL29" s="17" t="s">
        <v>3</v>
      </c>
      <c r="DM29" s="17" t="s">
        <v>3</v>
      </c>
      <c r="DN29" s="17" t="s">
        <v>3</v>
      </c>
      <c r="DO29" s="17" t="s">
        <v>3</v>
      </c>
      <c r="DP29" s="17" t="s">
        <v>3</v>
      </c>
      <c r="DQ29" s="17" t="s">
        <v>3</v>
      </c>
      <c r="DR29" s="17" t="s">
        <v>3</v>
      </c>
      <c r="DS29" s="17" t="s">
        <v>3</v>
      </c>
      <c r="DT29" s="17" t="s">
        <v>3</v>
      </c>
      <c r="DU29" s="17" t="s">
        <v>3</v>
      </c>
      <c r="DV29" s="17" t="s">
        <v>3</v>
      </c>
      <c r="DW29" s="17" t="s">
        <v>3</v>
      </c>
      <c r="DX29" s="17" t="s">
        <v>3</v>
      </c>
      <c r="DY29" s="17" t="s">
        <v>3</v>
      </c>
      <c r="DZ29" s="17" t="s">
        <v>3</v>
      </c>
      <c r="EA29" s="17" t="s">
        <v>3</v>
      </c>
      <c r="EB29" s="17" t="s">
        <v>3</v>
      </c>
      <c r="EC29" s="17" t="s">
        <v>3</v>
      </c>
      <c r="ED29" s="17" t="s">
        <v>3</v>
      </c>
      <c r="EE29" s="17" t="s">
        <v>3</v>
      </c>
      <c r="EF29" s="17" t="s">
        <v>3</v>
      </c>
      <c r="EG29" s="17" t="s">
        <v>3</v>
      </c>
      <c r="EH29" s="17" t="s">
        <v>3</v>
      </c>
      <c r="EI29" s="17" t="s">
        <v>3</v>
      </c>
      <c r="EJ29" s="17" t="s">
        <v>3</v>
      </c>
      <c r="EK29" s="17" t="s">
        <v>3</v>
      </c>
      <c r="EL29" s="17" t="s">
        <v>3</v>
      </c>
      <c r="EM29" s="17" t="s">
        <v>3</v>
      </c>
      <c r="EN29" s="170" t="e">
        <f t="shared" si="0"/>
        <v>#VALUE!</v>
      </c>
      <c r="EO29" s="17" t="s">
        <v>3</v>
      </c>
      <c r="EP29" s="17">
        <v>8017</v>
      </c>
      <c r="EQ29" s="17">
        <v>7197</v>
      </c>
      <c r="ER29" s="17">
        <v>820</v>
      </c>
      <c r="ES29" s="17">
        <v>8096</v>
      </c>
      <c r="ET29" s="17">
        <v>7507</v>
      </c>
      <c r="EU29" s="17">
        <v>589</v>
      </c>
      <c r="EV29" s="17">
        <v>8347</v>
      </c>
      <c r="EW29" s="17">
        <v>7656</v>
      </c>
      <c r="EX29" s="17">
        <v>691</v>
      </c>
      <c r="EY29" s="17">
        <v>9101</v>
      </c>
      <c r="EZ29" s="17">
        <v>8054</v>
      </c>
      <c r="FA29" s="17">
        <v>1047</v>
      </c>
      <c r="FB29" s="17">
        <v>9689</v>
      </c>
      <c r="FC29" s="17">
        <v>8490</v>
      </c>
      <c r="FD29" s="17">
        <v>1199</v>
      </c>
      <c r="FE29" s="17">
        <v>10221</v>
      </c>
      <c r="FF29" s="17">
        <v>8956</v>
      </c>
      <c r="FG29" s="17">
        <v>1265</v>
      </c>
    </row>
    <row r="30" spans="1:163" ht="13.5" customHeight="1">
      <c r="A30" s="36" t="s">
        <v>161</v>
      </c>
      <c r="B30" s="17" t="s">
        <v>3</v>
      </c>
      <c r="C30" s="17" t="s">
        <v>3</v>
      </c>
      <c r="D30" s="17" t="s">
        <v>3</v>
      </c>
      <c r="E30" s="17" t="s">
        <v>3</v>
      </c>
      <c r="F30" s="17" t="s">
        <v>3</v>
      </c>
      <c r="G30" s="17" t="s">
        <v>3</v>
      </c>
      <c r="H30" s="17" t="s">
        <v>3</v>
      </c>
      <c r="I30" s="17" t="s">
        <v>3</v>
      </c>
      <c r="J30" s="17" t="s">
        <v>3</v>
      </c>
      <c r="K30" s="17" t="s">
        <v>3</v>
      </c>
      <c r="L30" s="17" t="s">
        <v>3</v>
      </c>
      <c r="M30" s="17" t="s">
        <v>3</v>
      </c>
      <c r="N30" s="17" t="s">
        <v>3</v>
      </c>
      <c r="O30" s="17" t="s">
        <v>3</v>
      </c>
      <c r="P30" s="17" t="s">
        <v>3</v>
      </c>
      <c r="Q30" s="17" t="s">
        <v>3</v>
      </c>
      <c r="R30" s="17" t="s">
        <v>3</v>
      </c>
      <c r="S30" s="17" t="s">
        <v>3</v>
      </c>
      <c r="T30" s="17" t="s">
        <v>3</v>
      </c>
      <c r="U30" s="17" t="s">
        <v>3</v>
      </c>
      <c r="V30" s="17" t="s">
        <v>3</v>
      </c>
      <c r="W30" s="17" t="s">
        <v>3</v>
      </c>
      <c r="X30" s="17" t="s">
        <v>3</v>
      </c>
      <c r="Y30" s="17" t="s">
        <v>3</v>
      </c>
      <c r="Z30" s="17" t="s">
        <v>3</v>
      </c>
      <c r="AA30" s="17" t="s">
        <v>3</v>
      </c>
      <c r="AB30" s="17" t="s">
        <v>3</v>
      </c>
      <c r="AC30" s="17" t="s">
        <v>3</v>
      </c>
      <c r="AD30" s="17" t="s">
        <v>3</v>
      </c>
      <c r="AE30" s="17" t="s">
        <v>3</v>
      </c>
      <c r="AF30" s="17" t="s">
        <v>3</v>
      </c>
      <c r="AG30" s="17" t="s">
        <v>3</v>
      </c>
      <c r="AH30" s="17" t="s">
        <v>3</v>
      </c>
      <c r="AI30" s="17" t="s">
        <v>3</v>
      </c>
      <c r="AJ30" s="17" t="s">
        <v>3</v>
      </c>
      <c r="AK30" s="17" t="s">
        <v>3</v>
      </c>
      <c r="AL30" s="17" t="s">
        <v>3</v>
      </c>
      <c r="AM30" s="17" t="s">
        <v>3</v>
      </c>
      <c r="AN30" s="17" t="s">
        <v>3</v>
      </c>
      <c r="AO30" s="17" t="s">
        <v>3</v>
      </c>
      <c r="AP30" s="17" t="s">
        <v>3</v>
      </c>
      <c r="AQ30" s="17" t="s">
        <v>3</v>
      </c>
      <c r="AR30" s="17" t="s">
        <v>3</v>
      </c>
      <c r="AS30" s="17" t="s">
        <v>3</v>
      </c>
      <c r="AT30" s="17" t="s">
        <v>3</v>
      </c>
      <c r="AU30" s="17" t="s">
        <v>3</v>
      </c>
      <c r="AV30" s="17" t="s">
        <v>3</v>
      </c>
      <c r="AW30" s="17" t="s">
        <v>3</v>
      </c>
      <c r="AX30" s="17" t="s">
        <v>3</v>
      </c>
      <c r="AY30" s="17" t="s">
        <v>3</v>
      </c>
      <c r="AZ30" s="17" t="s">
        <v>3</v>
      </c>
      <c r="BA30" s="17" t="s">
        <v>3</v>
      </c>
      <c r="BB30" s="17" t="s">
        <v>3</v>
      </c>
      <c r="BC30" s="17" t="s">
        <v>3</v>
      </c>
      <c r="BD30" s="17" t="s">
        <v>3</v>
      </c>
      <c r="BE30" s="17" t="s">
        <v>3</v>
      </c>
      <c r="BF30" s="17" t="s">
        <v>3</v>
      </c>
      <c r="BG30" s="17" t="s">
        <v>3</v>
      </c>
      <c r="BH30" s="17" t="s">
        <v>3</v>
      </c>
      <c r="BI30" s="17" t="s">
        <v>3</v>
      </c>
      <c r="BJ30" s="17" t="s">
        <v>3</v>
      </c>
      <c r="BK30" s="17" t="s">
        <v>3</v>
      </c>
      <c r="BL30" s="17" t="s">
        <v>3</v>
      </c>
      <c r="BM30" s="17" t="s">
        <v>3</v>
      </c>
      <c r="BN30" s="17" t="s">
        <v>3</v>
      </c>
      <c r="BO30" s="17" t="s">
        <v>3</v>
      </c>
      <c r="BP30" s="17" t="s">
        <v>3</v>
      </c>
      <c r="BQ30" s="17" t="s">
        <v>3</v>
      </c>
      <c r="BR30" s="17" t="s">
        <v>3</v>
      </c>
      <c r="BS30" s="17" t="s">
        <v>3</v>
      </c>
      <c r="BT30" s="17" t="s">
        <v>3</v>
      </c>
      <c r="BU30" s="17" t="s">
        <v>3</v>
      </c>
      <c r="BV30" s="17" t="s">
        <v>3</v>
      </c>
      <c r="BW30" s="17" t="s">
        <v>3</v>
      </c>
      <c r="BX30" s="17" t="s">
        <v>3</v>
      </c>
      <c r="BY30" s="17" t="s">
        <v>3</v>
      </c>
      <c r="BZ30" s="17" t="s">
        <v>3</v>
      </c>
      <c r="CA30" s="17" t="s">
        <v>3</v>
      </c>
      <c r="CB30" s="17" t="s">
        <v>3</v>
      </c>
      <c r="CC30" s="17" t="s">
        <v>3</v>
      </c>
      <c r="CD30" s="17" t="s">
        <v>3</v>
      </c>
      <c r="CE30" s="17" t="s">
        <v>3</v>
      </c>
      <c r="CF30" s="17" t="s">
        <v>3</v>
      </c>
      <c r="CG30" s="17" t="s">
        <v>3</v>
      </c>
      <c r="CH30" s="17" t="s">
        <v>3</v>
      </c>
      <c r="CI30" s="17" t="s">
        <v>3</v>
      </c>
      <c r="CJ30" s="17" t="s">
        <v>3</v>
      </c>
      <c r="CK30" s="17" t="s">
        <v>3</v>
      </c>
      <c r="CL30" s="17" t="s">
        <v>3</v>
      </c>
      <c r="CM30" s="17" t="s">
        <v>3</v>
      </c>
      <c r="CN30" s="17" t="s">
        <v>3</v>
      </c>
      <c r="CO30" s="17" t="s">
        <v>3</v>
      </c>
      <c r="CP30" s="17" t="s">
        <v>3</v>
      </c>
      <c r="CQ30" s="17" t="s">
        <v>3</v>
      </c>
      <c r="CR30" s="17" t="s">
        <v>3</v>
      </c>
      <c r="CS30" s="17" t="s">
        <v>3</v>
      </c>
      <c r="CT30" s="17" t="s">
        <v>3</v>
      </c>
      <c r="CU30" s="17" t="s">
        <v>3</v>
      </c>
      <c r="CV30" s="17" t="s">
        <v>3</v>
      </c>
      <c r="CW30" s="17" t="s">
        <v>3</v>
      </c>
      <c r="CX30" s="17" t="s">
        <v>3</v>
      </c>
      <c r="CY30" s="17" t="s">
        <v>3</v>
      </c>
      <c r="CZ30" s="17" t="s">
        <v>3</v>
      </c>
      <c r="DA30" s="17" t="s">
        <v>3</v>
      </c>
      <c r="DB30" s="17" t="s">
        <v>3</v>
      </c>
      <c r="DC30" s="17" t="s">
        <v>3</v>
      </c>
      <c r="DD30" s="17" t="s">
        <v>3</v>
      </c>
      <c r="DE30" s="17" t="s">
        <v>3</v>
      </c>
      <c r="DF30" s="17" t="s">
        <v>3</v>
      </c>
      <c r="DG30" s="17" t="s">
        <v>3</v>
      </c>
      <c r="DH30" s="17" t="s">
        <v>3</v>
      </c>
      <c r="DI30" s="17" t="s">
        <v>3</v>
      </c>
      <c r="DJ30" s="17" t="s">
        <v>3</v>
      </c>
      <c r="DK30" s="17" t="s">
        <v>3</v>
      </c>
      <c r="DL30" s="17" t="s">
        <v>3</v>
      </c>
      <c r="DM30" s="17" t="s">
        <v>3</v>
      </c>
      <c r="DN30" s="17" t="s">
        <v>3</v>
      </c>
      <c r="DO30" s="17" t="s">
        <v>3</v>
      </c>
      <c r="DP30" s="17" t="s">
        <v>3</v>
      </c>
      <c r="DQ30" s="17" t="s">
        <v>3</v>
      </c>
      <c r="DR30" s="17" t="s">
        <v>3</v>
      </c>
      <c r="DS30" s="17" t="s">
        <v>3</v>
      </c>
      <c r="DT30" s="17" t="s">
        <v>3</v>
      </c>
      <c r="DU30" s="17" t="s">
        <v>3</v>
      </c>
      <c r="DV30" s="17" t="s">
        <v>3</v>
      </c>
      <c r="DW30" s="17" t="s">
        <v>3</v>
      </c>
      <c r="DX30" s="17" t="s">
        <v>3</v>
      </c>
      <c r="DY30" s="17" t="s">
        <v>3</v>
      </c>
      <c r="DZ30" s="17" t="s">
        <v>3</v>
      </c>
      <c r="EA30" s="17" t="s">
        <v>3</v>
      </c>
      <c r="EB30" s="17" t="s">
        <v>3</v>
      </c>
      <c r="EC30" s="17" t="s">
        <v>3</v>
      </c>
      <c r="ED30" s="17">
        <v>13068</v>
      </c>
      <c r="EE30" s="17">
        <v>13068</v>
      </c>
      <c r="EF30" s="17" t="s">
        <v>3</v>
      </c>
      <c r="EG30" s="17">
        <v>27213</v>
      </c>
      <c r="EH30" s="17">
        <v>27213</v>
      </c>
      <c r="EI30" s="17" t="s">
        <v>3</v>
      </c>
      <c r="EJ30" s="17">
        <v>30827</v>
      </c>
      <c r="EK30" s="17">
        <v>28003</v>
      </c>
      <c r="EL30" s="17">
        <v>2824</v>
      </c>
      <c r="EM30" s="17">
        <v>39144</v>
      </c>
      <c r="EN30" s="170">
        <f t="shared" si="0"/>
        <v>26076</v>
      </c>
      <c r="EO30" s="17">
        <v>4330</v>
      </c>
      <c r="EP30" s="17">
        <v>39909</v>
      </c>
      <c r="EQ30" s="17">
        <v>36620</v>
      </c>
      <c r="ER30" s="17">
        <v>3289</v>
      </c>
      <c r="ES30" s="17">
        <v>36553</v>
      </c>
      <c r="ET30" s="17">
        <v>32968</v>
      </c>
      <c r="EU30" s="17">
        <v>3585</v>
      </c>
      <c r="EV30" s="17">
        <v>38229</v>
      </c>
      <c r="EW30" s="17">
        <v>34697</v>
      </c>
      <c r="EX30" s="17">
        <v>3532</v>
      </c>
      <c r="EY30" s="17">
        <v>40250</v>
      </c>
      <c r="EZ30" s="17">
        <v>36585</v>
      </c>
      <c r="FA30" s="17">
        <v>3665</v>
      </c>
      <c r="FB30" s="17">
        <v>42204</v>
      </c>
      <c r="FC30" s="17">
        <v>38361</v>
      </c>
      <c r="FD30" s="17">
        <v>3843</v>
      </c>
      <c r="FE30" s="17">
        <v>44148</v>
      </c>
      <c r="FF30" s="17">
        <v>40128</v>
      </c>
      <c r="FG30" s="17">
        <v>4020</v>
      </c>
    </row>
    <row r="31" spans="1:163" ht="13.5" customHeight="1">
      <c r="A31" s="36" t="s">
        <v>162</v>
      </c>
      <c r="B31" s="17" t="s">
        <v>3</v>
      </c>
      <c r="C31" s="17" t="s">
        <v>3</v>
      </c>
      <c r="D31" s="17" t="s">
        <v>3</v>
      </c>
      <c r="E31" s="17" t="s">
        <v>3</v>
      </c>
      <c r="F31" s="17" t="s">
        <v>3</v>
      </c>
      <c r="G31" s="17" t="s">
        <v>3</v>
      </c>
      <c r="H31" s="17" t="s">
        <v>3</v>
      </c>
      <c r="I31" s="17" t="s">
        <v>3</v>
      </c>
      <c r="J31" s="17" t="s">
        <v>3</v>
      </c>
      <c r="K31" s="17" t="s">
        <v>3</v>
      </c>
      <c r="L31" s="17" t="s">
        <v>3</v>
      </c>
      <c r="M31" s="17" t="s">
        <v>3</v>
      </c>
      <c r="N31" s="17" t="s">
        <v>3</v>
      </c>
      <c r="O31" s="17" t="s">
        <v>3</v>
      </c>
      <c r="P31" s="17" t="s">
        <v>3</v>
      </c>
      <c r="Q31" s="17" t="s">
        <v>3</v>
      </c>
      <c r="R31" s="17" t="s">
        <v>3</v>
      </c>
      <c r="S31" s="17" t="s">
        <v>3</v>
      </c>
      <c r="T31" s="17" t="s">
        <v>3</v>
      </c>
      <c r="U31" s="17" t="s">
        <v>3</v>
      </c>
      <c r="V31" s="17" t="s">
        <v>3</v>
      </c>
      <c r="W31" s="17" t="s">
        <v>3</v>
      </c>
      <c r="X31" s="17" t="s">
        <v>3</v>
      </c>
      <c r="Y31" s="17" t="s">
        <v>3</v>
      </c>
      <c r="Z31" s="17" t="s">
        <v>3</v>
      </c>
      <c r="AA31" s="17" t="s">
        <v>3</v>
      </c>
      <c r="AB31" s="17" t="s">
        <v>3</v>
      </c>
      <c r="AC31" s="17" t="s">
        <v>3</v>
      </c>
      <c r="AD31" s="17" t="s">
        <v>3</v>
      </c>
      <c r="AE31" s="17" t="s">
        <v>3</v>
      </c>
      <c r="AF31" s="17" t="s">
        <v>3</v>
      </c>
      <c r="AG31" s="17" t="s">
        <v>3</v>
      </c>
      <c r="AH31" s="17" t="s">
        <v>3</v>
      </c>
      <c r="AI31" s="17" t="s">
        <v>3</v>
      </c>
      <c r="AJ31" s="17" t="s">
        <v>3</v>
      </c>
      <c r="AK31" s="17" t="s">
        <v>3</v>
      </c>
      <c r="AL31" s="17" t="s">
        <v>3</v>
      </c>
      <c r="AM31" s="17" t="s">
        <v>3</v>
      </c>
      <c r="AN31" s="17" t="s">
        <v>3</v>
      </c>
      <c r="AO31" s="17" t="s">
        <v>3</v>
      </c>
      <c r="AP31" s="17" t="s">
        <v>3</v>
      </c>
      <c r="AQ31" s="17" t="s">
        <v>3</v>
      </c>
      <c r="AR31" s="17" t="s">
        <v>3</v>
      </c>
      <c r="AS31" s="17" t="s">
        <v>3</v>
      </c>
      <c r="AT31" s="17" t="s">
        <v>3</v>
      </c>
      <c r="AU31" s="17" t="s">
        <v>3</v>
      </c>
      <c r="AV31" s="17" t="s">
        <v>3</v>
      </c>
      <c r="AW31" s="17" t="s">
        <v>3</v>
      </c>
      <c r="AX31" s="17" t="s">
        <v>3</v>
      </c>
      <c r="AY31" s="17" t="s">
        <v>3</v>
      </c>
      <c r="AZ31" s="17" t="s">
        <v>3</v>
      </c>
      <c r="BA31" s="17" t="s">
        <v>3</v>
      </c>
      <c r="BB31" s="17" t="s">
        <v>3</v>
      </c>
      <c r="BC31" s="17" t="s">
        <v>3</v>
      </c>
      <c r="BD31" s="17" t="s">
        <v>3</v>
      </c>
      <c r="BE31" s="17" t="s">
        <v>3</v>
      </c>
      <c r="BF31" s="17" t="s">
        <v>3</v>
      </c>
      <c r="BG31" s="17" t="s">
        <v>3</v>
      </c>
      <c r="BH31" s="17" t="s">
        <v>3</v>
      </c>
      <c r="BI31" s="17" t="s">
        <v>3</v>
      </c>
      <c r="BJ31" s="17" t="s">
        <v>3</v>
      </c>
      <c r="BK31" s="17" t="s">
        <v>3</v>
      </c>
      <c r="BL31" s="17" t="s">
        <v>3</v>
      </c>
      <c r="BM31" s="17" t="s">
        <v>3</v>
      </c>
      <c r="BN31" s="17" t="s">
        <v>3</v>
      </c>
      <c r="BO31" s="17" t="s">
        <v>3</v>
      </c>
      <c r="BP31" s="17" t="s">
        <v>3</v>
      </c>
      <c r="BQ31" s="17" t="s">
        <v>3</v>
      </c>
      <c r="BR31" s="17" t="s">
        <v>3</v>
      </c>
      <c r="BS31" s="17" t="s">
        <v>3</v>
      </c>
      <c r="BT31" s="17" t="s">
        <v>3</v>
      </c>
      <c r="BU31" s="17" t="s">
        <v>3</v>
      </c>
      <c r="BV31" s="17" t="s">
        <v>3</v>
      </c>
      <c r="BW31" s="17" t="s">
        <v>3</v>
      </c>
      <c r="BX31" s="17" t="s">
        <v>3</v>
      </c>
      <c r="BY31" s="17" t="s">
        <v>3</v>
      </c>
      <c r="BZ31" s="17" t="s">
        <v>3</v>
      </c>
      <c r="CA31" s="17" t="s">
        <v>3</v>
      </c>
      <c r="CB31" s="17" t="s">
        <v>3</v>
      </c>
      <c r="CC31" s="17" t="s">
        <v>3</v>
      </c>
      <c r="CD31" s="17" t="s">
        <v>3</v>
      </c>
      <c r="CE31" s="17" t="s">
        <v>3</v>
      </c>
      <c r="CF31" s="17" t="s">
        <v>3</v>
      </c>
      <c r="CG31" s="17" t="s">
        <v>3</v>
      </c>
      <c r="CH31" s="17" t="s">
        <v>3</v>
      </c>
      <c r="CI31" s="17" t="s">
        <v>3</v>
      </c>
      <c r="CJ31" s="17" t="s">
        <v>3</v>
      </c>
      <c r="CK31" s="17" t="s">
        <v>3</v>
      </c>
      <c r="CL31" s="17" t="s">
        <v>3</v>
      </c>
      <c r="CM31" s="17" t="s">
        <v>3</v>
      </c>
      <c r="CN31" s="17" t="s">
        <v>3</v>
      </c>
      <c r="CO31" s="17" t="s">
        <v>3</v>
      </c>
      <c r="CP31" s="17" t="s">
        <v>3</v>
      </c>
      <c r="CQ31" s="17" t="s">
        <v>3</v>
      </c>
      <c r="CR31" s="17" t="s">
        <v>3</v>
      </c>
      <c r="CS31" s="17" t="s">
        <v>3</v>
      </c>
      <c r="CT31" s="17" t="s">
        <v>3</v>
      </c>
      <c r="CU31" s="17" t="s">
        <v>3</v>
      </c>
      <c r="CV31" s="17" t="s">
        <v>3</v>
      </c>
      <c r="CW31" s="17" t="s">
        <v>3</v>
      </c>
      <c r="CX31" s="17" t="s">
        <v>3</v>
      </c>
      <c r="CY31" s="17" t="s">
        <v>3</v>
      </c>
      <c r="CZ31" s="17" t="s">
        <v>3</v>
      </c>
      <c r="DA31" s="17" t="s">
        <v>3</v>
      </c>
      <c r="DB31" s="17" t="s">
        <v>3</v>
      </c>
      <c r="DC31" s="17" t="s">
        <v>3</v>
      </c>
      <c r="DD31" s="17" t="s">
        <v>3</v>
      </c>
      <c r="DE31" s="17" t="s">
        <v>3</v>
      </c>
      <c r="DF31" s="17" t="s">
        <v>3</v>
      </c>
      <c r="DG31" s="17" t="s">
        <v>3</v>
      </c>
      <c r="DH31" s="17" t="s">
        <v>3</v>
      </c>
      <c r="DI31" s="17" t="s">
        <v>3</v>
      </c>
      <c r="DJ31" s="17" t="s">
        <v>3</v>
      </c>
      <c r="DK31" s="17" t="s">
        <v>3</v>
      </c>
      <c r="DL31" s="17" t="s">
        <v>3</v>
      </c>
      <c r="DM31" s="17" t="s">
        <v>3</v>
      </c>
      <c r="DN31" s="17" t="s">
        <v>3</v>
      </c>
      <c r="DO31" s="17" t="s">
        <v>3</v>
      </c>
      <c r="DP31" s="17" t="s">
        <v>3</v>
      </c>
      <c r="DQ31" s="17" t="s">
        <v>3</v>
      </c>
      <c r="DR31" s="17" t="s">
        <v>3</v>
      </c>
      <c r="DS31" s="17" t="s">
        <v>3</v>
      </c>
      <c r="DT31" s="17" t="s">
        <v>3</v>
      </c>
      <c r="DU31" s="17" t="s">
        <v>3</v>
      </c>
      <c r="DV31" s="17" t="s">
        <v>3</v>
      </c>
      <c r="DW31" s="17" t="s">
        <v>3</v>
      </c>
      <c r="DX31" s="17" t="s">
        <v>3</v>
      </c>
      <c r="DY31" s="17" t="s">
        <v>3</v>
      </c>
      <c r="DZ31" s="17" t="s">
        <v>3</v>
      </c>
      <c r="EA31" s="17" t="s">
        <v>3</v>
      </c>
      <c r="EB31" s="17" t="s">
        <v>3</v>
      </c>
      <c r="EC31" s="17" t="s">
        <v>3</v>
      </c>
      <c r="ED31" s="17" t="s">
        <v>3</v>
      </c>
      <c r="EE31" s="17" t="s">
        <v>3</v>
      </c>
      <c r="EF31" s="17" t="s">
        <v>3</v>
      </c>
      <c r="EG31" s="17" t="s">
        <v>3</v>
      </c>
      <c r="EH31" s="17" t="s">
        <v>3</v>
      </c>
      <c r="EI31" s="17" t="s">
        <v>3</v>
      </c>
      <c r="EJ31" s="17" t="s">
        <v>3</v>
      </c>
      <c r="EK31" s="17" t="s">
        <v>3</v>
      </c>
      <c r="EL31" s="17" t="s">
        <v>3</v>
      </c>
      <c r="EM31" s="17">
        <v>3450</v>
      </c>
      <c r="EN31" s="170" t="e">
        <f t="shared" si="0"/>
        <v>#VALUE!</v>
      </c>
      <c r="EO31" s="17" t="s">
        <v>3</v>
      </c>
      <c r="EP31" s="17">
        <v>3645</v>
      </c>
      <c r="EQ31" s="17">
        <v>3645</v>
      </c>
      <c r="ER31" s="17" t="s">
        <v>3</v>
      </c>
      <c r="ES31" s="17">
        <v>3852</v>
      </c>
      <c r="ET31" s="17">
        <v>3852</v>
      </c>
      <c r="EU31" s="17" t="s">
        <v>3</v>
      </c>
      <c r="EV31" s="17">
        <v>4089</v>
      </c>
      <c r="EW31" s="17">
        <v>4089</v>
      </c>
      <c r="EX31" s="17" t="s">
        <v>3</v>
      </c>
      <c r="EY31" s="17">
        <v>4244</v>
      </c>
      <c r="EZ31" s="17">
        <v>4244</v>
      </c>
      <c r="FA31" s="17" t="s">
        <v>3</v>
      </c>
      <c r="FB31" s="17">
        <v>4458</v>
      </c>
      <c r="FC31" s="17">
        <v>4458</v>
      </c>
      <c r="FD31" s="17" t="s">
        <v>3</v>
      </c>
      <c r="FE31" s="17">
        <v>4731</v>
      </c>
      <c r="FF31" s="17">
        <v>4731</v>
      </c>
      <c r="FG31" s="17" t="s">
        <v>3</v>
      </c>
    </row>
    <row r="32" spans="1:163" ht="13.5" customHeight="1">
      <c r="A32" s="36" t="s">
        <v>321</v>
      </c>
      <c r="B32" s="17" t="s">
        <v>3</v>
      </c>
      <c r="C32" s="17" t="s">
        <v>3</v>
      </c>
      <c r="D32" s="17" t="s">
        <v>3</v>
      </c>
      <c r="E32" s="17" t="s">
        <v>3</v>
      </c>
      <c r="F32" s="17" t="s">
        <v>3</v>
      </c>
      <c r="G32" s="17" t="s">
        <v>3</v>
      </c>
      <c r="H32" s="17" t="s">
        <v>3</v>
      </c>
      <c r="I32" s="17" t="s">
        <v>3</v>
      </c>
      <c r="J32" s="17" t="s">
        <v>3</v>
      </c>
      <c r="K32" s="17" t="s">
        <v>3</v>
      </c>
      <c r="L32" s="17" t="s">
        <v>3</v>
      </c>
      <c r="M32" s="17" t="s">
        <v>3</v>
      </c>
      <c r="N32" s="17" t="s">
        <v>3</v>
      </c>
      <c r="O32" s="17" t="s">
        <v>3</v>
      </c>
      <c r="P32" s="17" t="s">
        <v>3</v>
      </c>
      <c r="Q32" s="17" t="s">
        <v>3</v>
      </c>
      <c r="R32" s="17" t="s">
        <v>3</v>
      </c>
      <c r="S32" s="17" t="s">
        <v>3</v>
      </c>
      <c r="T32" s="17" t="s">
        <v>3</v>
      </c>
      <c r="U32" s="17" t="s">
        <v>3</v>
      </c>
      <c r="V32" s="17" t="s">
        <v>3</v>
      </c>
      <c r="W32" s="17" t="s">
        <v>3</v>
      </c>
      <c r="X32" s="17" t="s">
        <v>3</v>
      </c>
      <c r="Y32" s="17" t="s">
        <v>3</v>
      </c>
      <c r="Z32" s="17" t="s">
        <v>3</v>
      </c>
      <c r="AA32" s="17" t="s">
        <v>3</v>
      </c>
      <c r="AB32" s="17" t="s">
        <v>3</v>
      </c>
      <c r="AC32" s="17" t="s">
        <v>3</v>
      </c>
      <c r="AD32" s="17" t="s">
        <v>3</v>
      </c>
      <c r="AE32" s="17" t="s">
        <v>3</v>
      </c>
      <c r="AF32" s="17" t="s">
        <v>3</v>
      </c>
      <c r="AG32" s="17" t="s">
        <v>3</v>
      </c>
      <c r="AH32" s="17" t="s">
        <v>3</v>
      </c>
      <c r="AI32" s="17" t="s">
        <v>3</v>
      </c>
      <c r="AJ32" s="17" t="s">
        <v>3</v>
      </c>
      <c r="AK32" s="17" t="s">
        <v>3</v>
      </c>
      <c r="AL32" s="17" t="s">
        <v>3</v>
      </c>
      <c r="AM32" s="17" t="s">
        <v>3</v>
      </c>
      <c r="AN32" s="17" t="s">
        <v>3</v>
      </c>
      <c r="AO32" s="17" t="s">
        <v>3</v>
      </c>
      <c r="AP32" s="17" t="s">
        <v>3</v>
      </c>
      <c r="AQ32" s="17" t="s">
        <v>3</v>
      </c>
      <c r="AR32" s="17" t="s">
        <v>3</v>
      </c>
      <c r="AS32" s="17" t="s">
        <v>3</v>
      </c>
      <c r="AT32" s="17" t="s">
        <v>3</v>
      </c>
      <c r="AU32" s="17" t="s">
        <v>3</v>
      </c>
      <c r="AV32" s="17" t="s">
        <v>3</v>
      </c>
      <c r="AW32" s="17" t="s">
        <v>3</v>
      </c>
      <c r="AX32" s="17" t="s">
        <v>3</v>
      </c>
      <c r="AY32" s="17" t="s">
        <v>3</v>
      </c>
      <c r="AZ32" s="17" t="s">
        <v>3</v>
      </c>
      <c r="BA32" s="17" t="s">
        <v>3</v>
      </c>
      <c r="BB32" s="17" t="s">
        <v>3</v>
      </c>
      <c r="BC32" s="17" t="s">
        <v>3</v>
      </c>
      <c r="BD32" s="17" t="s">
        <v>3</v>
      </c>
      <c r="BE32" s="17" t="s">
        <v>3</v>
      </c>
      <c r="BF32" s="17" t="s">
        <v>3</v>
      </c>
      <c r="BG32" s="17" t="s">
        <v>3</v>
      </c>
      <c r="BH32" s="17" t="s">
        <v>3</v>
      </c>
      <c r="BI32" s="17" t="s">
        <v>3</v>
      </c>
      <c r="BJ32" s="17" t="s">
        <v>3</v>
      </c>
      <c r="BK32" s="17" t="s">
        <v>3</v>
      </c>
      <c r="BL32" s="17" t="s">
        <v>3</v>
      </c>
      <c r="BM32" s="17" t="s">
        <v>3</v>
      </c>
      <c r="BN32" s="17" t="s">
        <v>3</v>
      </c>
      <c r="BO32" s="17" t="s">
        <v>3</v>
      </c>
      <c r="BP32" s="17" t="s">
        <v>3</v>
      </c>
      <c r="BQ32" s="17" t="s">
        <v>3</v>
      </c>
      <c r="BR32" s="17" t="s">
        <v>3</v>
      </c>
      <c r="BS32" s="17" t="s">
        <v>3</v>
      </c>
      <c r="BT32" s="17" t="s">
        <v>3</v>
      </c>
      <c r="BU32" s="17" t="s">
        <v>3</v>
      </c>
      <c r="BV32" s="17" t="s">
        <v>3</v>
      </c>
      <c r="BW32" s="17" t="s">
        <v>3</v>
      </c>
      <c r="BX32" s="17" t="s">
        <v>3</v>
      </c>
      <c r="BY32" s="17" t="s">
        <v>3</v>
      </c>
      <c r="BZ32" s="17" t="s">
        <v>3</v>
      </c>
      <c r="CA32" s="17" t="s">
        <v>3</v>
      </c>
      <c r="CB32" s="17" t="s">
        <v>3</v>
      </c>
      <c r="CC32" s="17" t="s">
        <v>3</v>
      </c>
      <c r="CD32" s="17" t="s">
        <v>3</v>
      </c>
      <c r="CE32" s="17" t="s">
        <v>3</v>
      </c>
      <c r="CF32" s="17" t="s">
        <v>3</v>
      </c>
      <c r="CG32" s="17" t="s">
        <v>3</v>
      </c>
      <c r="CH32" s="17" t="s">
        <v>3</v>
      </c>
      <c r="CI32" s="17" t="s">
        <v>3</v>
      </c>
      <c r="CJ32" s="17" t="s">
        <v>3</v>
      </c>
      <c r="CK32" s="17" t="s">
        <v>3</v>
      </c>
      <c r="CL32" s="17" t="s">
        <v>3</v>
      </c>
      <c r="CM32" s="17" t="s">
        <v>3</v>
      </c>
      <c r="CN32" s="17" t="s">
        <v>3</v>
      </c>
      <c r="CO32" s="17" t="s">
        <v>3</v>
      </c>
      <c r="CP32" s="17" t="s">
        <v>3</v>
      </c>
      <c r="CQ32" s="17" t="s">
        <v>3</v>
      </c>
      <c r="CR32" s="17" t="s">
        <v>3</v>
      </c>
      <c r="CS32" s="17" t="s">
        <v>3</v>
      </c>
      <c r="CT32" s="17" t="s">
        <v>3</v>
      </c>
      <c r="CU32" s="17" t="s">
        <v>3</v>
      </c>
      <c r="CV32" s="17" t="s">
        <v>3</v>
      </c>
      <c r="CW32" s="17" t="s">
        <v>3</v>
      </c>
      <c r="CX32" s="17" t="s">
        <v>3</v>
      </c>
      <c r="CY32" s="17" t="s">
        <v>3</v>
      </c>
      <c r="CZ32" s="17" t="s">
        <v>3</v>
      </c>
      <c r="DA32" s="17" t="s">
        <v>3</v>
      </c>
      <c r="DB32" s="17" t="s">
        <v>3</v>
      </c>
      <c r="DC32" s="17" t="s">
        <v>3</v>
      </c>
      <c r="DD32" s="17" t="s">
        <v>3</v>
      </c>
      <c r="DE32" s="17" t="s">
        <v>3</v>
      </c>
      <c r="DF32" s="17" t="s">
        <v>3</v>
      </c>
      <c r="DG32" s="17" t="s">
        <v>3</v>
      </c>
      <c r="DH32" s="17" t="s">
        <v>3</v>
      </c>
      <c r="DI32" s="17" t="s">
        <v>3</v>
      </c>
      <c r="DJ32" s="17" t="s">
        <v>3</v>
      </c>
      <c r="DK32" s="17" t="s">
        <v>3</v>
      </c>
      <c r="DL32" s="17" t="s">
        <v>3</v>
      </c>
      <c r="DM32" s="17" t="s">
        <v>3</v>
      </c>
      <c r="DN32" s="17" t="s">
        <v>3</v>
      </c>
      <c r="DO32" s="17" t="s">
        <v>3</v>
      </c>
      <c r="DP32" s="17" t="s">
        <v>3</v>
      </c>
      <c r="DQ32" s="17" t="s">
        <v>3</v>
      </c>
      <c r="DR32" s="17" t="s">
        <v>3</v>
      </c>
      <c r="DS32" s="17" t="s">
        <v>3</v>
      </c>
      <c r="DT32" s="17" t="s">
        <v>3</v>
      </c>
      <c r="DU32" s="17" t="s">
        <v>3</v>
      </c>
      <c r="DV32" s="17" t="s">
        <v>3</v>
      </c>
      <c r="DW32" s="17" t="s">
        <v>3</v>
      </c>
      <c r="DX32" s="17" t="s">
        <v>3</v>
      </c>
      <c r="DY32" s="17" t="s">
        <v>3</v>
      </c>
      <c r="DZ32" s="17" t="s">
        <v>3</v>
      </c>
      <c r="EA32" s="17" t="s">
        <v>3</v>
      </c>
      <c r="EB32" s="17" t="s">
        <v>3</v>
      </c>
      <c r="EC32" s="17" t="s">
        <v>3</v>
      </c>
      <c r="ED32" s="17" t="s">
        <v>3</v>
      </c>
      <c r="EE32" s="17" t="s">
        <v>3</v>
      </c>
      <c r="EF32" s="17" t="s">
        <v>3</v>
      </c>
      <c r="EG32" s="17" t="s">
        <v>3</v>
      </c>
      <c r="EH32" s="17" t="s">
        <v>3</v>
      </c>
      <c r="EI32" s="17" t="s">
        <v>3</v>
      </c>
      <c r="EJ32" s="17" t="s">
        <v>3</v>
      </c>
      <c r="EK32" s="17" t="s">
        <v>3</v>
      </c>
      <c r="EL32" s="17" t="s">
        <v>3</v>
      </c>
      <c r="EM32" s="17" t="s">
        <v>3</v>
      </c>
      <c r="EN32" s="170" t="e">
        <f t="shared" si="0"/>
        <v>#VALUE!</v>
      </c>
      <c r="EO32" s="17" t="s">
        <v>3</v>
      </c>
      <c r="EP32" s="17" t="s">
        <v>3</v>
      </c>
      <c r="EQ32" s="17" t="s">
        <v>3</v>
      </c>
      <c r="ER32" s="17" t="s">
        <v>3</v>
      </c>
      <c r="ES32" s="17">
        <v>2690</v>
      </c>
      <c r="ET32" s="17">
        <v>2690</v>
      </c>
      <c r="EU32" s="17" t="s">
        <v>3</v>
      </c>
      <c r="EV32" s="17">
        <v>86142</v>
      </c>
      <c r="EW32" s="17">
        <v>86142</v>
      </c>
      <c r="EX32" s="17" t="s">
        <v>3</v>
      </c>
      <c r="EY32" s="17">
        <v>74290</v>
      </c>
      <c r="EZ32" s="17">
        <v>74290</v>
      </c>
      <c r="FA32" s="17" t="s">
        <v>3</v>
      </c>
      <c r="FB32" s="17">
        <v>73808</v>
      </c>
      <c r="FC32" s="17">
        <v>73808</v>
      </c>
      <c r="FD32" s="17" t="s">
        <v>3</v>
      </c>
      <c r="FE32" s="17">
        <v>73948</v>
      </c>
      <c r="FF32" s="17">
        <v>73948</v>
      </c>
      <c r="FG32" s="17" t="s">
        <v>3</v>
      </c>
    </row>
    <row r="33" spans="1:163" ht="13.5" customHeight="1">
      <c r="A33" s="36" t="s">
        <v>20</v>
      </c>
      <c r="B33" s="17">
        <v>96</v>
      </c>
      <c r="C33" s="17">
        <v>96</v>
      </c>
      <c r="D33" s="17" t="s">
        <v>3</v>
      </c>
      <c r="E33" s="17">
        <v>133</v>
      </c>
      <c r="F33" s="17">
        <v>133</v>
      </c>
      <c r="G33" s="17" t="s">
        <v>3</v>
      </c>
      <c r="H33" s="17">
        <v>175</v>
      </c>
      <c r="I33" s="17">
        <v>175</v>
      </c>
      <c r="J33" s="17" t="s">
        <v>3</v>
      </c>
      <c r="K33" s="17">
        <v>204</v>
      </c>
      <c r="L33" s="17">
        <v>204</v>
      </c>
      <c r="M33" s="17" t="s">
        <v>3</v>
      </c>
      <c r="N33" s="17">
        <v>296</v>
      </c>
      <c r="O33" s="17">
        <v>296</v>
      </c>
      <c r="P33" s="17" t="s">
        <v>3</v>
      </c>
      <c r="Q33" s="17">
        <v>406</v>
      </c>
      <c r="R33" s="17">
        <v>406</v>
      </c>
      <c r="S33" s="17" t="s">
        <v>3</v>
      </c>
      <c r="T33" s="17">
        <v>114</v>
      </c>
      <c r="U33" s="17">
        <v>114</v>
      </c>
      <c r="V33" s="17" t="s">
        <v>3</v>
      </c>
      <c r="W33" s="17">
        <v>504</v>
      </c>
      <c r="X33" s="17">
        <v>504</v>
      </c>
      <c r="Y33" s="17" t="s">
        <v>3</v>
      </c>
      <c r="Z33" s="17">
        <v>581</v>
      </c>
      <c r="AA33" s="17">
        <v>581</v>
      </c>
      <c r="AB33" s="17" t="s">
        <v>3</v>
      </c>
      <c r="AC33" s="17">
        <v>637</v>
      </c>
      <c r="AD33" s="17">
        <v>637</v>
      </c>
      <c r="AE33" s="17" t="s">
        <v>3</v>
      </c>
      <c r="AF33" s="17">
        <v>737</v>
      </c>
      <c r="AG33" s="17">
        <v>737</v>
      </c>
      <c r="AH33" s="17" t="s">
        <v>3</v>
      </c>
      <c r="AI33" s="17">
        <v>914</v>
      </c>
      <c r="AJ33" s="17">
        <v>914</v>
      </c>
      <c r="AK33" s="17" t="s">
        <v>3</v>
      </c>
      <c r="AL33" s="17">
        <v>1039</v>
      </c>
      <c r="AM33" s="17">
        <v>1039</v>
      </c>
      <c r="AN33" s="17" t="s">
        <v>3</v>
      </c>
      <c r="AO33" s="17">
        <v>1305</v>
      </c>
      <c r="AP33" s="17">
        <v>1305</v>
      </c>
      <c r="AQ33" s="17" t="s">
        <v>3</v>
      </c>
      <c r="AR33" s="17">
        <v>1498</v>
      </c>
      <c r="AS33" s="17">
        <v>1498</v>
      </c>
      <c r="AT33" s="17" t="s">
        <v>3</v>
      </c>
      <c r="AU33" s="17">
        <v>1540</v>
      </c>
      <c r="AV33" s="17">
        <v>1540</v>
      </c>
      <c r="AW33" s="17" t="s">
        <v>3</v>
      </c>
      <c r="AX33" s="17">
        <v>937</v>
      </c>
      <c r="AY33" s="17">
        <v>937</v>
      </c>
      <c r="AZ33" s="17" t="s">
        <v>3</v>
      </c>
      <c r="BA33" s="17">
        <v>1626</v>
      </c>
      <c r="BB33" s="17">
        <v>1626</v>
      </c>
      <c r="BC33" s="17" t="s">
        <v>3</v>
      </c>
      <c r="BD33" s="17">
        <v>2181</v>
      </c>
      <c r="BE33" s="17">
        <v>2155</v>
      </c>
      <c r="BF33" s="17">
        <v>27</v>
      </c>
      <c r="BG33" s="17">
        <v>2526</v>
      </c>
      <c r="BH33" s="17">
        <v>2523</v>
      </c>
      <c r="BI33" s="17">
        <v>3</v>
      </c>
      <c r="BJ33" s="17">
        <v>2861</v>
      </c>
      <c r="BK33" s="17">
        <v>2861</v>
      </c>
      <c r="BL33" s="17" t="s">
        <v>3</v>
      </c>
      <c r="BM33" s="17">
        <v>3308</v>
      </c>
      <c r="BN33" s="17">
        <v>3308</v>
      </c>
      <c r="BO33" s="17" t="s">
        <v>3</v>
      </c>
      <c r="BP33" s="17">
        <v>3937</v>
      </c>
      <c r="BQ33" s="17">
        <v>3937</v>
      </c>
      <c r="BR33" s="17" t="s">
        <v>3</v>
      </c>
      <c r="BS33" s="17">
        <v>4723</v>
      </c>
      <c r="BT33" s="17">
        <v>4723</v>
      </c>
      <c r="BU33" s="17" t="s">
        <v>3</v>
      </c>
      <c r="BV33" s="17">
        <v>5080</v>
      </c>
      <c r="BW33" s="17">
        <v>5080</v>
      </c>
      <c r="BX33" s="17" t="s">
        <v>3</v>
      </c>
      <c r="BY33" s="17">
        <v>4473</v>
      </c>
      <c r="BZ33" s="17">
        <v>4473</v>
      </c>
      <c r="CA33" s="17" t="s">
        <v>3</v>
      </c>
      <c r="CB33" s="17">
        <v>4176</v>
      </c>
      <c r="CC33" s="17">
        <v>4176</v>
      </c>
      <c r="CD33" s="17" t="s">
        <v>3</v>
      </c>
      <c r="CE33" s="17">
        <v>4463</v>
      </c>
      <c r="CF33" s="17">
        <v>4463</v>
      </c>
      <c r="CG33" s="17" t="s">
        <v>3</v>
      </c>
      <c r="CH33" s="17">
        <v>4591</v>
      </c>
      <c r="CI33" s="17">
        <v>4591</v>
      </c>
      <c r="CJ33" s="17" t="s">
        <v>3</v>
      </c>
      <c r="CK33" s="17">
        <v>4780</v>
      </c>
      <c r="CL33" s="17">
        <v>4780</v>
      </c>
      <c r="CM33" s="17" t="s">
        <v>3</v>
      </c>
      <c r="CN33" s="17">
        <v>5443</v>
      </c>
      <c r="CO33" s="17">
        <v>5443</v>
      </c>
      <c r="CP33" s="17" t="s">
        <v>3</v>
      </c>
      <c r="CQ33" s="17">
        <v>6344</v>
      </c>
      <c r="CR33" s="17">
        <v>6344</v>
      </c>
      <c r="CS33" s="17" t="s">
        <v>3</v>
      </c>
      <c r="CT33" s="17">
        <v>6353</v>
      </c>
      <c r="CU33" s="17">
        <v>6353</v>
      </c>
      <c r="CV33" s="17" t="s">
        <v>3</v>
      </c>
      <c r="CW33" s="17">
        <v>6953</v>
      </c>
      <c r="CX33" s="17">
        <v>6953</v>
      </c>
      <c r="CY33" s="17" t="s">
        <v>3</v>
      </c>
      <c r="CZ33" s="17">
        <v>7624</v>
      </c>
      <c r="DA33" s="17">
        <v>7624</v>
      </c>
      <c r="DB33" s="17" t="s">
        <v>3</v>
      </c>
      <c r="DC33" s="17">
        <v>8180</v>
      </c>
      <c r="DD33" s="17">
        <v>8180</v>
      </c>
      <c r="DE33" s="17" t="s">
        <v>3</v>
      </c>
      <c r="DF33" s="17">
        <v>8670</v>
      </c>
      <c r="DG33" s="17">
        <v>8670</v>
      </c>
      <c r="DH33" s="17" t="s">
        <v>3</v>
      </c>
      <c r="DI33" s="17">
        <v>8923</v>
      </c>
      <c r="DJ33" s="17">
        <v>8923</v>
      </c>
      <c r="DK33" s="17" t="s">
        <v>3</v>
      </c>
      <c r="DL33" s="17">
        <v>9059</v>
      </c>
      <c r="DM33" s="17">
        <v>9059</v>
      </c>
      <c r="DN33" s="17" t="s">
        <v>3</v>
      </c>
      <c r="DO33" s="17">
        <v>9774</v>
      </c>
      <c r="DP33" s="17">
        <v>9774</v>
      </c>
      <c r="DQ33" s="17" t="s">
        <v>3</v>
      </c>
      <c r="DR33" s="17">
        <v>14005</v>
      </c>
      <c r="DS33" s="17">
        <v>14001</v>
      </c>
      <c r="DT33" s="17">
        <v>4</v>
      </c>
      <c r="DU33" s="17">
        <v>16520</v>
      </c>
      <c r="DV33" s="17">
        <v>16477</v>
      </c>
      <c r="DW33" s="17">
        <v>43</v>
      </c>
      <c r="DX33" s="17">
        <v>15291</v>
      </c>
      <c r="DY33" s="17">
        <v>15143</v>
      </c>
      <c r="DZ33" s="17">
        <v>148</v>
      </c>
      <c r="EA33" s="17">
        <v>14218</v>
      </c>
      <c r="EB33" s="17">
        <v>13947</v>
      </c>
      <c r="EC33" s="17">
        <v>271</v>
      </c>
      <c r="ED33" s="17">
        <v>12834</v>
      </c>
      <c r="EE33" s="17">
        <v>12494</v>
      </c>
      <c r="EF33" s="17">
        <v>340</v>
      </c>
      <c r="EG33" s="17">
        <v>12718</v>
      </c>
      <c r="EH33" s="17">
        <v>12330</v>
      </c>
      <c r="EI33" s="17">
        <v>388</v>
      </c>
      <c r="EJ33" s="17">
        <v>13266</v>
      </c>
      <c r="EK33" s="17">
        <v>12851</v>
      </c>
      <c r="EL33" s="17">
        <v>415</v>
      </c>
      <c r="EM33" s="17">
        <v>14037</v>
      </c>
      <c r="EN33" s="170">
        <f t="shared" si="0"/>
        <v>1203</v>
      </c>
      <c r="EO33" s="17">
        <v>439</v>
      </c>
      <c r="EP33" s="17">
        <v>14485</v>
      </c>
      <c r="EQ33" s="17">
        <v>14073</v>
      </c>
      <c r="ER33" s="17">
        <v>412</v>
      </c>
      <c r="ES33" s="17">
        <v>15252</v>
      </c>
      <c r="ET33" s="17">
        <v>14840</v>
      </c>
      <c r="EU33" s="17">
        <v>412</v>
      </c>
      <c r="EV33" s="17">
        <v>16133</v>
      </c>
      <c r="EW33" s="17">
        <v>15745</v>
      </c>
      <c r="EX33" s="17">
        <v>388</v>
      </c>
      <c r="EY33" s="17">
        <v>16712</v>
      </c>
      <c r="EZ33" s="17">
        <v>16428</v>
      </c>
      <c r="FA33" s="17">
        <v>284</v>
      </c>
      <c r="FB33" s="17">
        <v>17398</v>
      </c>
      <c r="FC33" s="17">
        <v>17334</v>
      </c>
      <c r="FD33" s="17">
        <v>64</v>
      </c>
      <c r="FE33" s="17">
        <v>18469</v>
      </c>
      <c r="FF33" s="17">
        <v>18453</v>
      </c>
      <c r="FG33" s="17">
        <v>16</v>
      </c>
    </row>
    <row r="34" spans="1:163" ht="13.5" customHeight="1">
      <c r="A34" s="36" t="s">
        <v>163</v>
      </c>
      <c r="B34" s="18">
        <v>14198</v>
      </c>
      <c r="C34" s="18">
        <v>10030</v>
      </c>
      <c r="D34" s="18">
        <v>4169</v>
      </c>
      <c r="E34" s="18">
        <v>16954</v>
      </c>
      <c r="F34" s="18">
        <v>11319</v>
      </c>
      <c r="G34" s="18">
        <v>5635</v>
      </c>
      <c r="H34" s="18">
        <v>18099</v>
      </c>
      <c r="I34" s="18">
        <v>12358</v>
      </c>
      <c r="J34" s="18">
        <v>5741</v>
      </c>
      <c r="K34" s="18">
        <v>21267</v>
      </c>
      <c r="L34" s="18">
        <v>14313</v>
      </c>
      <c r="M34" s="18">
        <v>6954</v>
      </c>
      <c r="N34" s="18">
        <v>27140</v>
      </c>
      <c r="O34" s="18">
        <v>18730</v>
      </c>
      <c r="P34" s="18">
        <v>8410</v>
      </c>
      <c r="Q34" s="18">
        <v>32438</v>
      </c>
      <c r="R34" s="18">
        <v>21989</v>
      </c>
      <c r="S34" s="18">
        <v>10449</v>
      </c>
      <c r="T34" s="18">
        <v>8513</v>
      </c>
      <c r="U34" s="18">
        <v>5888</v>
      </c>
      <c r="V34" s="18">
        <v>2624</v>
      </c>
      <c r="W34" s="18">
        <v>38237</v>
      </c>
      <c r="X34" s="18">
        <v>26651</v>
      </c>
      <c r="Y34" s="18">
        <v>11586</v>
      </c>
      <c r="Z34" s="18">
        <v>43205</v>
      </c>
      <c r="AA34" s="18">
        <v>30815</v>
      </c>
      <c r="AB34" s="18">
        <v>12390</v>
      </c>
      <c r="AC34" s="18">
        <v>49419</v>
      </c>
      <c r="AD34" s="18">
        <v>35202</v>
      </c>
      <c r="AE34" s="18">
        <v>14217</v>
      </c>
      <c r="AF34" s="18">
        <v>58029</v>
      </c>
      <c r="AG34" s="18">
        <v>42380</v>
      </c>
      <c r="AH34" s="18">
        <v>15648</v>
      </c>
      <c r="AI34" s="18">
        <v>68840</v>
      </c>
      <c r="AJ34" s="18">
        <v>50153</v>
      </c>
      <c r="AK34" s="18">
        <v>18687</v>
      </c>
      <c r="AL34" s="18">
        <v>77968</v>
      </c>
      <c r="AM34" s="18">
        <v>59269</v>
      </c>
      <c r="AN34" s="18">
        <v>18700</v>
      </c>
      <c r="AO34" s="18">
        <v>86433</v>
      </c>
      <c r="AP34" s="18">
        <v>66448</v>
      </c>
      <c r="AQ34" s="18">
        <v>19985</v>
      </c>
      <c r="AR34" s="18">
        <v>93865</v>
      </c>
      <c r="AS34" s="18">
        <v>72213</v>
      </c>
      <c r="AT34" s="18">
        <v>21652</v>
      </c>
      <c r="AU34" s="18">
        <v>105987</v>
      </c>
      <c r="AV34" s="18">
        <v>81703</v>
      </c>
      <c r="AW34" s="18">
        <v>24284</v>
      </c>
      <c r="AX34" s="18">
        <v>112601</v>
      </c>
      <c r="AY34" s="18">
        <v>85947</v>
      </c>
      <c r="AZ34" s="18">
        <v>26654</v>
      </c>
      <c r="BA34" s="18">
        <v>121995</v>
      </c>
      <c r="BB34" s="18">
        <v>92716</v>
      </c>
      <c r="BC34" s="18">
        <v>29279</v>
      </c>
      <c r="BD34" s="18">
        <v>132286</v>
      </c>
      <c r="BE34" s="18">
        <v>99893</v>
      </c>
      <c r="BF34" s="18">
        <v>32393</v>
      </c>
      <c r="BG34" s="18">
        <v>145864</v>
      </c>
      <c r="BH34" s="18">
        <v>109381</v>
      </c>
      <c r="BI34" s="18">
        <v>36483</v>
      </c>
      <c r="BJ34" s="18">
        <v>167385</v>
      </c>
      <c r="BK34" s="18">
        <v>123769</v>
      </c>
      <c r="BL34" s="18">
        <v>43616</v>
      </c>
      <c r="BM34" s="18">
        <v>187740</v>
      </c>
      <c r="BN34" s="18">
        <v>132213</v>
      </c>
      <c r="BO34" s="18">
        <v>55527</v>
      </c>
      <c r="BP34" s="18">
        <v>220868</v>
      </c>
      <c r="BQ34" s="18">
        <v>149750</v>
      </c>
      <c r="BR34" s="18">
        <v>71118</v>
      </c>
      <c r="BS34" s="18">
        <v>244692</v>
      </c>
      <c r="BT34" s="18">
        <v>165300</v>
      </c>
      <c r="BU34" s="18">
        <v>79391</v>
      </c>
      <c r="BV34" s="18">
        <v>269090</v>
      </c>
      <c r="BW34" s="18">
        <v>183262</v>
      </c>
      <c r="BX34" s="18">
        <v>85827</v>
      </c>
      <c r="BY34" s="18">
        <v>294287</v>
      </c>
      <c r="BZ34" s="18">
        <v>201088</v>
      </c>
      <c r="CA34" s="18">
        <v>93199</v>
      </c>
      <c r="CB34" s="18">
        <v>312227</v>
      </c>
      <c r="CC34" s="18">
        <v>215128</v>
      </c>
      <c r="CD34" s="18">
        <v>97099</v>
      </c>
      <c r="CE34" s="18">
        <v>331755</v>
      </c>
      <c r="CF34" s="18">
        <v>233230</v>
      </c>
      <c r="CG34" s="18">
        <v>98525</v>
      </c>
      <c r="CH34" s="18">
        <v>341691</v>
      </c>
      <c r="CI34" s="18">
        <v>236340</v>
      </c>
      <c r="CJ34" s="18">
        <v>105351</v>
      </c>
      <c r="CK34" s="18">
        <v>348496</v>
      </c>
      <c r="CL34" s="18">
        <v>235914</v>
      </c>
      <c r="CM34" s="18">
        <v>112582</v>
      </c>
      <c r="CN34" s="18">
        <v>368581</v>
      </c>
      <c r="CO34" s="18">
        <v>245059</v>
      </c>
      <c r="CP34" s="18">
        <v>123522</v>
      </c>
      <c r="CQ34" s="18">
        <v>407392</v>
      </c>
      <c r="CR34" s="18">
        <v>269957</v>
      </c>
      <c r="CS34" s="18">
        <v>137435</v>
      </c>
      <c r="CT34" s="18">
        <v>444400</v>
      </c>
      <c r="CU34" s="18">
        <v>288162</v>
      </c>
      <c r="CV34" s="18">
        <v>156238</v>
      </c>
      <c r="CW34" s="18">
        <v>486250</v>
      </c>
      <c r="CX34" s="18">
        <v>316003</v>
      </c>
      <c r="CY34" s="18">
        <v>170247</v>
      </c>
      <c r="CZ34" s="18">
        <v>529797</v>
      </c>
      <c r="DA34" s="18">
        <v>343449</v>
      </c>
      <c r="DB34" s="18">
        <v>186348</v>
      </c>
      <c r="DC34" s="18">
        <v>575436</v>
      </c>
      <c r="DD34" s="18">
        <v>381626</v>
      </c>
      <c r="DE34" s="18">
        <v>193810</v>
      </c>
      <c r="DF34" s="18">
        <v>618599</v>
      </c>
      <c r="DG34" s="18">
        <v>425412</v>
      </c>
      <c r="DH34" s="18">
        <v>193187</v>
      </c>
      <c r="DI34" s="18">
        <v>686868</v>
      </c>
      <c r="DJ34" s="18">
        <v>483269</v>
      </c>
      <c r="DK34" s="18">
        <v>203599</v>
      </c>
      <c r="DL34" s="18">
        <v>723186</v>
      </c>
      <c r="DM34" s="18">
        <v>508239</v>
      </c>
      <c r="DN34" s="18">
        <v>214947</v>
      </c>
      <c r="DO34" s="18">
        <v>823070</v>
      </c>
      <c r="DP34" s="18">
        <v>557872</v>
      </c>
      <c r="DQ34" s="18">
        <v>265198</v>
      </c>
      <c r="DR34" s="18">
        <v>876827</v>
      </c>
      <c r="DS34" s="18">
        <v>589532</v>
      </c>
      <c r="DT34" s="18">
        <v>287295</v>
      </c>
      <c r="DU34" s="18">
        <v>925008</v>
      </c>
      <c r="DV34" s="18">
        <v>634618</v>
      </c>
      <c r="DW34" s="18">
        <v>290390</v>
      </c>
      <c r="DX34" s="18">
        <v>889667</v>
      </c>
      <c r="DY34" s="18">
        <v>623478</v>
      </c>
      <c r="DZ34" s="18">
        <v>266189</v>
      </c>
      <c r="EA34" s="18">
        <v>935780</v>
      </c>
      <c r="EB34" s="18">
        <v>654239</v>
      </c>
      <c r="EC34" s="18">
        <v>281541</v>
      </c>
      <c r="ED34" s="18">
        <v>1006155</v>
      </c>
      <c r="EE34" s="18">
        <v>688640</v>
      </c>
      <c r="EF34" s="18">
        <v>317515</v>
      </c>
      <c r="EG34" s="18">
        <v>1110966</v>
      </c>
      <c r="EH34" s="18">
        <v>744632</v>
      </c>
      <c r="EI34" s="18">
        <v>366334</v>
      </c>
      <c r="EJ34" s="18">
        <v>1197222</v>
      </c>
      <c r="EK34" s="18">
        <v>801739</v>
      </c>
      <c r="EL34" s="18">
        <v>395483</v>
      </c>
      <c r="EM34" s="18">
        <v>1233475</v>
      </c>
      <c r="EN34" s="170">
        <f t="shared" si="0"/>
        <v>227320</v>
      </c>
      <c r="EO34" s="18">
        <v>405394</v>
      </c>
      <c r="EP34" s="18">
        <v>1276555</v>
      </c>
      <c r="EQ34" s="18">
        <v>845128</v>
      </c>
      <c r="ER34" s="18">
        <v>431427</v>
      </c>
      <c r="ES34" s="18">
        <v>1343472</v>
      </c>
      <c r="ET34" s="18">
        <v>908584</v>
      </c>
      <c r="EU34" s="18">
        <v>434888</v>
      </c>
      <c r="EV34" s="18">
        <v>1433513</v>
      </c>
      <c r="EW34" s="18">
        <v>1047081</v>
      </c>
      <c r="EX34" s="18">
        <v>386432</v>
      </c>
      <c r="EY34" s="18">
        <v>1471605</v>
      </c>
      <c r="EZ34" s="18">
        <v>1095576</v>
      </c>
      <c r="FA34" s="18">
        <v>376029</v>
      </c>
      <c r="FB34" s="18">
        <v>1593147</v>
      </c>
      <c r="FC34" s="18">
        <v>1205804</v>
      </c>
      <c r="FD34" s="18">
        <v>387343</v>
      </c>
      <c r="FE34" s="18">
        <v>1651500</v>
      </c>
      <c r="FF34" s="18">
        <v>1250263</v>
      </c>
      <c r="FG34" s="18">
        <v>401237</v>
      </c>
    </row>
    <row r="35" spans="1:163" ht="13.5" customHeight="1">
      <c r="A35" s="35" t="s">
        <v>164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70">
        <f t="shared" si="0"/>
        <v>0</v>
      </c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</row>
    <row r="36" spans="1:163" ht="13.5" customHeight="1">
      <c r="A36" s="36" t="s">
        <v>165</v>
      </c>
      <c r="B36" s="17">
        <v>1644</v>
      </c>
      <c r="C36" s="17">
        <v>1644</v>
      </c>
      <c r="D36" s="17" t="s">
        <v>3</v>
      </c>
      <c r="E36" s="17">
        <v>1942</v>
      </c>
      <c r="F36" s="17">
        <v>1942</v>
      </c>
      <c r="G36" s="17" t="s">
        <v>3</v>
      </c>
      <c r="H36" s="17">
        <v>2781</v>
      </c>
      <c r="I36" s="17">
        <v>2781</v>
      </c>
      <c r="J36" s="17" t="s">
        <v>3</v>
      </c>
      <c r="K36" s="17">
        <v>3233</v>
      </c>
      <c r="L36" s="17">
        <v>3233</v>
      </c>
      <c r="M36" s="17" t="s">
        <v>3</v>
      </c>
      <c r="N36" s="17">
        <v>4561</v>
      </c>
      <c r="O36" s="17">
        <v>4561</v>
      </c>
      <c r="P36" s="17" t="s">
        <v>3</v>
      </c>
      <c r="Q36" s="17">
        <v>5498</v>
      </c>
      <c r="R36" s="17">
        <v>5498</v>
      </c>
      <c r="S36" s="17" t="s">
        <v>3</v>
      </c>
      <c r="T36" s="17">
        <v>777</v>
      </c>
      <c r="U36" s="17">
        <v>777</v>
      </c>
      <c r="V36" s="17" t="s">
        <v>3</v>
      </c>
      <c r="W36" s="17">
        <v>3686</v>
      </c>
      <c r="X36" s="17">
        <v>3686</v>
      </c>
      <c r="Y36" s="17" t="s">
        <v>3</v>
      </c>
      <c r="Z36" s="17">
        <v>3368</v>
      </c>
      <c r="AA36" s="17">
        <v>3368</v>
      </c>
      <c r="AB36" s="17" t="s">
        <v>3</v>
      </c>
      <c r="AC36" s="17">
        <v>2796</v>
      </c>
      <c r="AD36" s="17">
        <v>2796</v>
      </c>
      <c r="AE36" s="17" t="s">
        <v>3</v>
      </c>
      <c r="AF36" s="17">
        <v>2421</v>
      </c>
      <c r="AG36" s="17">
        <v>2421</v>
      </c>
      <c r="AH36" s="17" t="s">
        <v>3</v>
      </c>
      <c r="AI36" s="17">
        <v>2368</v>
      </c>
      <c r="AJ36" s="17">
        <v>2368</v>
      </c>
      <c r="AK36" s="17" t="s">
        <v>3</v>
      </c>
      <c r="AL36" s="17">
        <v>2078</v>
      </c>
      <c r="AM36" s="17">
        <v>2078</v>
      </c>
      <c r="AN36" s="17" t="s">
        <v>3</v>
      </c>
      <c r="AO36" s="17">
        <v>1820</v>
      </c>
      <c r="AP36" s="17">
        <v>1820</v>
      </c>
      <c r="AQ36" s="17" t="s">
        <v>3</v>
      </c>
      <c r="AR36" s="17">
        <v>1532</v>
      </c>
      <c r="AS36" s="17">
        <v>1532</v>
      </c>
      <c r="AT36" s="17" t="s">
        <v>3</v>
      </c>
      <c r="AU36" s="17">
        <v>1314</v>
      </c>
      <c r="AV36" s="17">
        <v>1314</v>
      </c>
      <c r="AW36" s="17" t="s">
        <v>3</v>
      </c>
      <c r="AX36" s="17">
        <v>1135</v>
      </c>
      <c r="AY36" s="17">
        <v>1135</v>
      </c>
      <c r="AZ36" s="17" t="s">
        <v>3</v>
      </c>
      <c r="BA36" s="17">
        <v>1065</v>
      </c>
      <c r="BB36" s="17">
        <v>1065</v>
      </c>
      <c r="BC36" s="17" t="s">
        <v>3</v>
      </c>
      <c r="BD36" s="17">
        <v>1035</v>
      </c>
      <c r="BE36" s="17">
        <v>1035</v>
      </c>
      <c r="BF36" s="17" t="s">
        <v>3</v>
      </c>
      <c r="BG36" s="17">
        <v>1008</v>
      </c>
      <c r="BH36" s="17">
        <v>1008</v>
      </c>
      <c r="BI36" s="17" t="s">
        <v>3</v>
      </c>
      <c r="BJ36" s="17">
        <v>791</v>
      </c>
      <c r="BK36" s="17">
        <v>791</v>
      </c>
      <c r="BL36" s="17" t="s">
        <v>3</v>
      </c>
      <c r="BM36" s="17">
        <v>811</v>
      </c>
      <c r="BN36" s="17">
        <v>811</v>
      </c>
      <c r="BO36" s="17" t="s">
        <v>3</v>
      </c>
      <c r="BP36" s="17">
        <v>1003</v>
      </c>
      <c r="BQ36" s="17">
        <v>1003</v>
      </c>
      <c r="BR36" s="17" t="s">
        <v>3</v>
      </c>
      <c r="BS36" s="17">
        <v>1102</v>
      </c>
      <c r="BT36" s="17">
        <v>1102</v>
      </c>
      <c r="BU36" s="17" t="s">
        <v>3</v>
      </c>
      <c r="BV36" s="17">
        <v>1369</v>
      </c>
      <c r="BW36" s="17">
        <v>1369</v>
      </c>
      <c r="BX36" s="17" t="s">
        <v>3</v>
      </c>
      <c r="BY36" s="17">
        <v>1387</v>
      </c>
      <c r="BZ36" s="17">
        <v>1387</v>
      </c>
      <c r="CA36" s="17" t="s">
        <v>3</v>
      </c>
      <c r="CB36" s="17">
        <v>1388</v>
      </c>
      <c r="CC36" s="17">
        <v>1388</v>
      </c>
      <c r="CD36" s="17" t="s">
        <v>3</v>
      </c>
      <c r="CE36" s="17">
        <v>1490</v>
      </c>
      <c r="CF36" s="17">
        <v>1490</v>
      </c>
      <c r="CG36" s="17" t="s">
        <v>3</v>
      </c>
      <c r="CH36" s="17">
        <v>1458</v>
      </c>
      <c r="CI36" s="17">
        <v>1458</v>
      </c>
      <c r="CJ36" s="17" t="s">
        <v>3</v>
      </c>
      <c r="CK36" s="17">
        <v>1593</v>
      </c>
      <c r="CL36" s="17">
        <v>1593</v>
      </c>
      <c r="CM36" s="17" t="s">
        <v>3</v>
      </c>
      <c r="CN36" s="17">
        <v>1636</v>
      </c>
      <c r="CO36" s="17">
        <v>1636</v>
      </c>
      <c r="CP36" s="17" t="s">
        <v>3</v>
      </c>
      <c r="CQ36" s="17">
        <v>1763</v>
      </c>
      <c r="CR36" s="17">
        <v>1763</v>
      </c>
      <c r="CS36" s="17" t="s">
        <v>3</v>
      </c>
      <c r="CT36" s="17">
        <v>2241</v>
      </c>
      <c r="CU36" s="17">
        <v>2241</v>
      </c>
      <c r="CV36" s="17" t="s">
        <v>3</v>
      </c>
      <c r="CW36" s="17">
        <v>2574</v>
      </c>
      <c r="CX36" s="17">
        <v>2574</v>
      </c>
      <c r="CY36" s="17" t="s">
        <v>3</v>
      </c>
      <c r="CZ36" s="17">
        <v>2978</v>
      </c>
      <c r="DA36" s="17">
        <v>2978</v>
      </c>
      <c r="DB36" s="17" t="s">
        <v>3</v>
      </c>
      <c r="DC36" s="17">
        <v>3254</v>
      </c>
      <c r="DD36" s="17">
        <v>3254</v>
      </c>
      <c r="DE36" s="17" t="s">
        <v>3</v>
      </c>
      <c r="DF36" s="17">
        <v>3354</v>
      </c>
      <c r="DG36" s="17">
        <v>3354</v>
      </c>
      <c r="DH36" s="17" t="s">
        <v>3</v>
      </c>
      <c r="DI36" s="17">
        <v>3456</v>
      </c>
      <c r="DJ36" s="17">
        <v>3456</v>
      </c>
      <c r="DK36" s="17" t="s">
        <v>3</v>
      </c>
      <c r="DL36" s="17">
        <v>3634</v>
      </c>
      <c r="DM36" s="17">
        <v>3634</v>
      </c>
      <c r="DN36" s="17" t="s">
        <v>3</v>
      </c>
      <c r="DO36" s="17">
        <v>4328</v>
      </c>
      <c r="DP36" s="17">
        <v>4328</v>
      </c>
      <c r="DQ36" s="17" t="s">
        <v>3</v>
      </c>
      <c r="DR36" s="17">
        <v>8773</v>
      </c>
      <c r="DS36" s="17">
        <v>8773</v>
      </c>
      <c r="DT36" s="17" t="s">
        <v>3</v>
      </c>
      <c r="DU36" s="17">
        <v>11112</v>
      </c>
      <c r="DV36" s="17">
        <v>11112</v>
      </c>
      <c r="DW36" s="17" t="s">
        <v>3</v>
      </c>
      <c r="DX36" s="17">
        <v>10734</v>
      </c>
      <c r="DY36" s="17">
        <v>10734</v>
      </c>
      <c r="DZ36" s="17" t="s">
        <v>3</v>
      </c>
      <c r="EA36" s="17">
        <v>13220</v>
      </c>
      <c r="EB36" s="17">
        <v>13220</v>
      </c>
      <c r="EC36" s="17" t="s">
        <v>3</v>
      </c>
      <c r="ED36" s="17">
        <v>13729</v>
      </c>
      <c r="EE36" s="17">
        <v>13729</v>
      </c>
      <c r="EF36" s="17" t="s">
        <v>3</v>
      </c>
      <c r="EG36" s="17">
        <v>13605</v>
      </c>
      <c r="EH36" s="17">
        <v>13605</v>
      </c>
      <c r="EI36" s="17" t="s">
        <v>3</v>
      </c>
      <c r="EJ36" s="17">
        <v>14579</v>
      </c>
      <c r="EK36" s="17">
        <v>14579</v>
      </c>
      <c r="EL36" s="17" t="s">
        <v>3</v>
      </c>
      <c r="EM36" s="17">
        <v>13520</v>
      </c>
      <c r="EN36" s="170">
        <f t="shared" si="0"/>
        <v>-209</v>
      </c>
      <c r="EO36" s="17" t="s">
        <v>3</v>
      </c>
      <c r="EP36" s="17">
        <v>13969</v>
      </c>
      <c r="EQ36" s="17">
        <v>13969</v>
      </c>
      <c r="ER36" s="17" t="s">
        <v>3</v>
      </c>
      <c r="ES36" s="17">
        <v>15439</v>
      </c>
      <c r="ET36" s="17">
        <v>15439</v>
      </c>
      <c r="EU36" s="17" t="s">
        <v>3</v>
      </c>
      <c r="EV36" s="17">
        <v>15944</v>
      </c>
      <c r="EW36" s="17">
        <v>15944</v>
      </c>
      <c r="EX36" s="17" t="s">
        <v>3</v>
      </c>
      <c r="EY36" s="17">
        <v>16399</v>
      </c>
      <c r="EZ36" s="17">
        <v>16399</v>
      </c>
      <c r="FA36" s="17" t="s">
        <v>3</v>
      </c>
      <c r="FB36" s="17">
        <v>17792</v>
      </c>
      <c r="FC36" s="17">
        <v>17792</v>
      </c>
      <c r="FD36" s="17" t="s">
        <v>3</v>
      </c>
      <c r="FE36" s="17">
        <v>17624</v>
      </c>
      <c r="FF36" s="17">
        <v>17624</v>
      </c>
      <c r="FG36" s="17" t="s">
        <v>3</v>
      </c>
    </row>
    <row r="37" spans="1:163" ht="13.5" customHeight="1">
      <c r="A37" s="36" t="s">
        <v>166</v>
      </c>
      <c r="B37" s="17">
        <v>904</v>
      </c>
      <c r="C37" s="17">
        <v>904</v>
      </c>
      <c r="D37" s="17" t="s">
        <v>3</v>
      </c>
      <c r="E37" s="17">
        <v>1067</v>
      </c>
      <c r="F37" s="17">
        <v>1067</v>
      </c>
      <c r="G37" s="17" t="s">
        <v>3</v>
      </c>
      <c r="H37" s="17">
        <v>1199</v>
      </c>
      <c r="I37" s="17">
        <v>1199</v>
      </c>
      <c r="J37" s="17" t="s">
        <v>3</v>
      </c>
      <c r="K37" s="17">
        <v>1054</v>
      </c>
      <c r="L37" s="17">
        <v>1054</v>
      </c>
      <c r="M37" s="17" t="s">
        <v>3</v>
      </c>
      <c r="N37" s="17">
        <v>1604</v>
      </c>
      <c r="O37" s="17">
        <v>1582</v>
      </c>
      <c r="P37" s="17">
        <v>22</v>
      </c>
      <c r="Q37" s="17">
        <v>2384</v>
      </c>
      <c r="R37" s="17">
        <v>2349</v>
      </c>
      <c r="S37" s="17">
        <v>35</v>
      </c>
      <c r="T37" s="17">
        <v>595</v>
      </c>
      <c r="U37" s="17">
        <v>590</v>
      </c>
      <c r="V37" s="17">
        <v>6</v>
      </c>
      <c r="W37" s="17">
        <v>2699</v>
      </c>
      <c r="X37" s="17">
        <v>2637</v>
      </c>
      <c r="Y37" s="17">
        <v>62</v>
      </c>
      <c r="Z37" s="17">
        <v>3059</v>
      </c>
      <c r="AA37" s="17">
        <v>3004</v>
      </c>
      <c r="AB37" s="17">
        <v>56</v>
      </c>
      <c r="AC37" s="17">
        <v>3767</v>
      </c>
      <c r="AD37" s="17">
        <v>3706</v>
      </c>
      <c r="AE37" s="17">
        <v>62</v>
      </c>
      <c r="AF37" s="17">
        <v>5089</v>
      </c>
      <c r="AG37" s="17">
        <v>5011</v>
      </c>
      <c r="AH37" s="17">
        <v>78</v>
      </c>
      <c r="AI37" s="17">
        <v>6166</v>
      </c>
      <c r="AJ37" s="17">
        <v>6087</v>
      </c>
      <c r="AK37" s="17">
        <v>78</v>
      </c>
      <c r="AL37" s="17">
        <v>5758</v>
      </c>
      <c r="AM37" s="17">
        <v>5701</v>
      </c>
      <c r="AN37" s="17">
        <v>57</v>
      </c>
      <c r="AO37" s="17">
        <v>6601</v>
      </c>
      <c r="AP37" s="17">
        <v>6550</v>
      </c>
      <c r="AQ37" s="17">
        <v>51</v>
      </c>
      <c r="AR37" s="17">
        <v>7036</v>
      </c>
      <c r="AS37" s="17">
        <v>6966</v>
      </c>
      <c r="AT37" s="17">
        <v>70</v>
      </c>
      <c r="AU37" s="17">
        <v>7800</v>
      </c>
      <c r="AV37" s="17">
        <v>7724</v>
      </c>
      <c r="AW37" s="17">
        <v>76</v>
      </c>
      <c r="AX37" s="17">
        <v>8036</v>
      </c>
      <c r="AY37" s="17">
        <v>7954</v>
      </c>
      <c r="AZ37" s="17">
        <v>82</v>
      </c>
      <c r="BA37" s="17">
        <v>7469</v>
      </c>
      <c r="BB37" s="17">
        <v>7403</v>
      </c>
      <c r="BC37" s="17">
        <v>66</v>
      </c>
      <c r="BD37" s="17">
        <v>8139</v>
      </c>
      <c r="BE37" s="17">
        <v>8071</v>
      </c>
      <c r="BF37" s="17">
        <v>68</v>
      </c>
      <c r="BG37" s="17">
        <v>9906</v>
      </c>
      <c r="BH37" s="17">
        <v>9838</v>
      </c>
      <c r="BI37" s="17">
        <v>68</v>
      </c>
      <c r="BJ37" s="17">
        <v>10442</v>
      </c>
      <c r="BK37" s="17">
        <v>10369</v>
      </c>
      <c r="BL37" s="17">
        <v>73</v>
      </c>
      <c r="BM37" s="17">
        <v>11272</v>
      </c>
      <c r="BN37" s="17">
        <v>11211</v>
      </c>
      <c r="BO37" s="17">
        <v>60</v>
      </c>
      <c r="BP37" s="17">
        <v>10500</v>
      </c>
      <c r="BQ37" s="17">
        <v>10427</v>
      </c>
      <c r="BR37" s="17">
        <v>73</v>
      </c>
      <c r="BS37" s="17">
        <v>13463</v>
      </c>
      <c r="BT37" s="17">
        <v>13373</v>
      </c>
      <c r="BU37" s="17">
        <v>89</v>
      </c>
      <c r="BV37" s="17">
        <v>7232</v>
      </c>
      <c r="BW37" s="17">
        <v>7151</v>
      </c>
      <c r="BX37" s="17">
        <v>81</v>
      </c>
      <c r="BY37" s="17">
        <v>13386</v>
      </c>
      <c r="BZ37" s="17">
        <v>13304</v>
      </c>
      <c r="CA37" s="17">
        <v>82</v>
      </c>
      <c r="CB37" s="17">
        <v>11409</v>
      </c>
      <c r="CC37" s="17">
        <v>11330</v>
      </c>
      <c r="CD37" s="17">
        <v>79</v>
      </c>
      <c r="CE37" s="17">
        <v>11483</v>
      </c>
      <c r="CF37" s="17">
        <v>11440</v>
      </c>
      <c r="CG37" s="17">
        <v>43</v>
      </c>
      <c r="CH37" s="17">
        <v>11343</v>
      </c>
      <c r="CI37" s="17">
        <v>11292</v>
      </c>
      <c r="CJ37" s="17">
        <v>51</v>
      </c>
      <c r="CK37" s="17">
        <v>10015</v>
      </c>
      <c r="CL37" s="17">
        <v>9992</v>
      </c>
      <c r="CM37" s="17">
        <v>23</v>
      </c>
      <c r="CN37" s="17">
        <v>9245</v>
      </c>
      <c r="CO37" s="17">
        <v>9204</v>
      </c>
      <c r="CP37" s="17">
        <v>41</v>
      </c>
      <c r="CQ37" s="17">
        <v>8343</v>
      </c>
      <c r="CR37" s="17">
        <v>8283</v>
      </c>
      <c r="CS37" s="17">
        <v>60</v>
      </c>
      <c r="CT37" s="17">
        <v>15200</v>
      </c>
      <c r="CU37" s="17">
        <v>15121</v>
      </c>
      <c r="CV37" s="17">
        <v>79</v>
      </c>
      <c r="CW37" s="17">
        <v>20718</v>
      </c>
      <c r="CX37" s="17">
        <v>20636</v>
      </c>
      <c r="CY37" s="17">
        <v>82</v>
      </c>
      <c r="CZ37" s="17">
        <v>23335</v>
      </c>
      <c r="DA37" s="17">
        <v>23253</v>
      </c>
      <c r="DB37" s="17">
        <v>82</v>
      </c>
      <c r="DC37" s="17">
        <v>28868</v>
      </c>
      <c r="DD37" s="17">
        <v>28782</v>
      </c>
      <c r="DE37" s="17">
        <v>86</v>
      </c>
      <c r="DF37" s="17">
        <v>48367</v>
      </c>
      <c r="DG37" s="17">
        <v>48266</v>
      </c>
      <c r="DH37" s="17">
        <v>101</v>
      </c>
      <c r="DI37" s="17">
        <v>27534</v>
      </c>
      <c r="DJ37" s="17">
        <v>27441</v>
      </c>
      <c r="DK37" s="17">
        <v>93</v>
      </c>
      <c r="DL37" s="17">
        <v>27475</v>
      </c>
      <c r="DM37" s="17">
        <v>27374</v>
      </c>
      <c r="DN37" s="17">
        <v>101</v>
      </c>
      <c r="DO37" s="17">
        <v>26273</v>
      </c>
      <c r="DP37" s="17">
        <v>26177</v>
      </c>
      <c r="DQ37" s="17">
        <v>96</v>
      </c>
      <c r="DR37" s="17">
        <v>46771</v>
      </c>
      <c r="DS37" s="17">
        <v>46673</v>
      </c>
      <c r="DT37" s="17">
        <v>98</v>
      </c>
      <c r="DU37" s="17">
        <v>47479</v>
      </c>
      <c r="DV37" s="17">
        <v>47397</v>
      </c>
      <c r="DW37" s="17">
        <v>82</v>
      </c>
      <c r="DX37" s="17">
        <v>49119</v>
      </c>
      <c r="DY37" s="17">
        <v>49083</v>
      </c>
      <c r="DZ37" s="17">
        <v>36</v>
      </c>
      <c r="EA37" s="17">
        <v>44863</v>
      </c>
      <c r="EB37" s="17">
        <v>44835</v>
      </c>
      <c r="EC37" s="17">
        <v>28</v>
      </c>
      <c r="ED37" s="17">
        <v>56337</v>
      </c>
      <c r="EE37" s="17">
        <v>56307</v>
      </c>
      <c r="EF37" s="17">
        <v>30</v>
      </c>
      <c r="EG37" s="17">
        <v>61103</v>
      </c>
      <c r="EH37" s="17">
        <v>61071</v>
      </c>
      <c r="EI37" s="17">
        <v>32</v>
      </c>
      <c r="EJ37" s="17">
        <v>45584</v>
      </c>
      <c r="EK37" s="17">
        <v>45544</v>
      </c>
      <c r="EL37" s="17">
        <v>40</v>
      </c>
      <c r="EM37" s="17">
        <v>88467</v>
      </c>
      <c r="EN37" s="170">
        <f t="shared" si="0"/>
        <v>32130</v>
      </c>
      <c r="EO37" s="17">
        <v>40</v>
      </c>
      <c r="EP37" s="17">
        <v>48189</v>
      </c>
      <c r="EQ37" s="17">
        <v>48149</v>
      </c>
      <c r="ER37" s="17">
        <v>40</v>
      </c>
      <c r="ES37" s="17">
        <v>42126</v>
      </c>
      <c r="ET37" s="17">
        <v>42126</v>
      </c>
      <c r="EU37" s="17" t="s">
        <v>3</v>
      </c>
      <c r="EV37" s="17">
        <v>41339</v>
      </c>
      <c r="EW37" s="17">
        <v>41339</v>
      </c>
      <c r="EX37" s="17" t="s">
        <v>3</v>
      </c>
      <c r="EY37" s="17">
        <v>35495</v>
      </c>
      <c r="EZ37" s="17">
        <v>35495</v>
      </c>
      <c r="FA37" s="17" t="s">
        <v>3</v>
      </c>
      <c r="FB37" s="17">
        <v>36911</v>
      </c>
      <c r="FC37" s="17">
        <v>36911</v>
      </c>
      <c r="FD37" s="17" t="s">
        <v>3</v>
      </c>
      <c r="FE37" s="17">
        <v>34887</v>
      </c>
      <c r="FF37" s="17">
        <v>34887</v>
      </c>
      <c r="FG37" s="17" t="s">
        <v>3</v>
      </c>
    </row>
    <row r="38" spans="1:163" ht="13.5" customHeight="1">
      <c r="A38" s="36" t="s">
        <v>167</v>
      </c>
      <c r="B38" s="18">
        <v>2548</v>
      </c>
      <c r="C38" s="18">
        <v>2548</v>
      </c>
      <c r="D38" s="18" t="s">
        <v>3</v>
      </c>
      <c r="E38" s="18">
        <v>3009</v>
      </c>
      <c r="F38" s="18">
        <v>3009</v>
      </c>
      <c r="G38" s="18" t="s">
        <v>3</v>
      </c>
      <c r="H38" s="18">
        <v>3980</v>
      </c>
      <c r="I38" s="18">
        <v>3980</v>
      </c>
      <c r="J38" s="18" t="s">
        <v>3</v>
      </c>
      <c r="K38" s="18">
        <v>4287</v>
      </c>
      <c r="L38" s="18">
        <v>4287</v>
      </c>
      <c r="M38" s="18" t="s">
        <v>3</v>
      </c>
      <c r="N38" s="18">
        <v>6165</v>
      </c>
      <c r="O38" s="18">
        <v>6143</v>
      </c>
      <c r="P38" s="18">
        <v>22</v>
      </c>
      <c r="Q38" s="18">
        <v>7881</v>
      </c>
      <c r="R38" s="18">
        <v>7847</v>
      </c>
      <c r="S38" s="18">
        <v>35</v>
      </c>
      <c r="T38" s="18">
        <v>1372</v>
      </c>
      <c r="U38" s="18">
        <v>1366</v>
      </c>
      <c r="V38" s="18">
        <v>6</v>
      </c>
      <c r="W38" s="18">
        <v>6385</v>
      </c>
      <c r="X38" s="18">
        <v>6323</v>
      </c>
      <c r="Y38" s="18">
        <v>62</v>
      </c>
      <c r="Z38" s="18">
        <v>6428</v>
      </c>
      <c r="AA38" s="18">
        <v>6372</v>
      </c>
      <c r="AB38" s="18">
        <v>56</v>
      </c>
      <c r="AC38" s="18">
        <v>6563</v>
      </c>
      <c r="AD38" s="18">
        <v>6501</v>
      </c>
      <c r="AE38" s="18">
        <v>62</v>
      </c>
      <c r="AF38" s="18">
        <v>7510</v>
      </c>
      <c r="AG38" s="18">
        <v>7432</v>
      </c>
      <c r="AH38" s="18">
        <v>78</v>
      </c>
      <c r="AI38" s="18">
        <v>8534</v>
      </c>
      <c r="AJ38" s="18">
        <v>8455</v>
      </c>
      <c r="AK38" s="18">
        <v>78</v>
      </c>
      <c r="AL38" s="18">
        <v>7835</v>
      </c>
      <c r="AM38" s="18">
        <v>7779</v>
      </c>
      <c r="AN38" s="18">
        <v>57</v>
      </c>
      <c r="AO38" s="18">
        <v>8421</v>
      </c>
      <c r="AP38" s="18">
        <v>8371</v>
      </c>
      <c r="AQ38" s="18">
        <v>51</v>
      </c>
      <c r="AR38" s="18">
        <v>8568</v>
      </c>
      <c r="AS38" s="18">
        <v>8498</v>
      </c>
      <c r="AT38" s="18">
        <v>70</v>
      </c>
      <c r="AU38" s="18">
        <v>9115</v>
      </c>
      <c r="AV38" s="18">
        <v>9039</v>
      </c>
      <c r="AW38" s="18">
        <v>76</v>
      </c>
      <c r="AX38" s="18">
        <v>9171</v>
      </c>
      <c r="AY38" s="18">
        <v>9089</v>
      </c>
      <c r="AZ38" s="18">
        <v>82</v>
      </c>
      <c r="BA38" s="18">
        <v>8534</v>
      </c>
      <c r="BB38" s="18">
        <v>8468</v>
      </c>
      <c r="BC38" s="18">
        <v>66</v>
      </c>
      <c r="BD38" s="18">
        <v>9175</v>
      </c>
      <c r="BE38" s="18">
        <v>9106</v>
      </c>
      <c r="BF38" s="18">
        <v>68</v>
      </c>
      <c r="BG38" s="18">
        <v>10914</v>
      </c>
      <c r="BH38" s="18">
        <v>10846</v>
      </c>
      <c r="BI38" s="18">
        <v>68</v>
      </c>
      <c r="BJ38" s="18">
        <v>11234</v>
      </c>
      <c r="BK38" s="18">
        <v>11160</v>
      </c>
      <c r="BL38" s="18">
        <v>73</v>
      </c>
      <c r="BM38" s="18">
        <v>12083</v>
      </c>
      <c r="BN38" s="18">
        <v>12023</v>
      </c>
      <c r="BO38" s="18">
        <v>60</v>
      </c>
      <c r="BP38" s="18">
        <v>11504</v>
      </c>
      <c r="BQ38" s="18">
        <v>11430</v>
      </c>
      <c r="BR38" s="18">
        <v>73</v>
      </c>
      <c r="BS38" s="18">
        <v>14564</v>
      </c>
      <c r="BT38" s="18">
        <v>14475</v>
      </c>
      <c r="BU38" s="18">
        <v>89</v>
      </c>
      <c r="BV38" s="18">
        <v>8601</v>
      </c>
      <c r="BW38" s="18">
        <v>8521</v>
      </c>
      <c r="BX38" s="18">
        <v>81</v>
      </c>
      <c r="BY38" s="18">
        <v>14773</v>
      </c>
      <c r="BZ38" s="18">
        <v>14691</v>
      </c>
      <c r="CA38" s="18">
        <v>82</v>
      </c>
      <c r="CB38" s="18">
        <v>12797</v>
      </c>
      <c r="CC38" s="18">
        <v>12718</v>
      </c>
      <c r="CD38" s="18">
        <v>79</v>
      </c>
      <c r="CE38" s="18">
        <v>12973</v>
      </c>
      <c r="CF38" s="18">
        <v>12930</v>
      </c>
      <c r="CG38" s="18">
        <v>43</v>
      </c>
      <c r="CH38" s="18">
        <v>12801</v>
      </c>
      <c r="CI38" s="18">
        <v>12750</v>
      </c>
      <c r="CJ38" s="18">
        <v>51</v>
      </c>
      <c r="CK38" s="18">
        <v>11608</v>
      </c>
      <c r="CL38" s="18">
        <v>11585</v>
      </c>
      <c r="CM38" s="18">
        <v>23</v>
      </c>
      <c r="CN38" s="18">
        <v>10881</v>
      </c>
      <c r="CO38" s="18">
        <v>10840</v>
      </c>
      <c r="CP38" s="18">
        <v>41</v>
      </c>
      <c r="CQ38" s="18">
        <v>10106</v>
      </c>
      <c r="CR38" s="18">
        <v>10046</v>
      </c>
      <c r="CS38" s="18">
        <v>60</v>
      </c>
      <c r="CT38" s="18">
        <v>17441</v>
      </c>
      <c r="CU38" s="18">
        <v>17362</v>
      </c>
      <c r="CV38" s="18">
        <v>79</v>
      </c>
      <c r="CW38" s="18">
        <v>23292</v>
      </c>
      <c r="CX38" s="18">
        <v>23210</v>
      </c>
      <c r="CY38" s="18">
        <v>82</v>
      </c>
      <c r="CZ38" s="18">
        <v>26313</v>
      </c>
      <c r="DA38" s="18">
        <v>26231</v>
      </c>
      <c r="DB38" s="18">
        <v>82</v>
      </c>
      <c r="DC38" s="18">
        <v>32122</v>
      </c>
      <c r="DD38" s="18">
        <v>32036</v>
      </c>
      <c r="DE38" s="18">
        <v>86</v>
      </c>
      <c r="DF38" s="18">
        <v>51721</v>
      </c>
      <c r="DG38" s="18">
        <v>51620</v>
      </c>
      <c r="DH38" s="18">
        <v>101</v>
      </c>
      <c r="DI38" s="18">
        <v>30990</v>
      </c>
      <c r="DJ38" s="18">
        <v>30897</v>
      </c>
      <c r="DK38" s="18">
        <v>93</v>
      </c>
      <c r="DL38" s="18">
        <v>31109</v>
      </c>
      <c r="DM38" s="18">
        <v>31008</v>
      </c>
      <c r="DN38" s="18">
        <v>101</v>
      </c>
      <c r="DO38" s="18">
        <v>30601</v>
      </c>
      <c r="DP38" s="18">
        <v>30505</v>
      </c>
      <c r="DQ38" s="18">
        <v>96</v>
      </c>
      <c r="DR38" s="18">
        <v>55544</v>
      </c>
      <c r="DS38" s="18">
        <v>55446</v>
      </c>
      <c r="DT38" s="18">
        <v>98</v>
      </c>
      <c r="DU38" s="18">
        <v>58591</v>
      </c>
      <c r="DV38" s="18">
        <v>58509</v>
      </c>
      <c r="DW38" s="18">
        <v>82</v>
      </c>
      <c r="DX38" s="18">
        <v>59853</v>
      </c>
      <c r="DY38" s="18">
        <v>59817</v>
      </c>
      <c r="DZ38" s="18">
        <v>36</v>
      </c>
      <c r="EA38" s="18">
        <v>58083</v>
      </c>
      <c r="EB38" s="18">
        <v>58055</v>
      </c>
      <c r="EC38" s="18">
        <v>28</v>
      </c>
      <c r="ED38" s="18">
        <v>70066</v>
      </c>
      <c r="EE38" s="18">
        <v>70036</v>
      </c>
      <c r="EF38" s="18">
        <v>30</v>
      </c>
      <c r="EG38" s="18">
        <v>74708</v>
      </c>
      <c r="EH38" s="18">
        <v>74676</v>
      </c>
      <c r="EI38" s="18">
        <v>32</v>
      </c>
      <c r="EJ38" s="18">
        <v>60163</v>
      </c>
      <c r="EK38" s="18">
        <v>60123</v>
      </c>
      <c r="EL38" s="18">
        <v>40</v>
      </c>
      <c r="EM38" s="18">
        <v>101987</v>
      </c>
      <c r="EN38" s="170">
        <f t="shared" si="0"/>
        <v>31921</v>
      </c>
      <c r="EO38" s="18">
        <v>40</v>
      </c>
      <c r="EP38" s="18">
        <v>62158</v>
      </c>
      <c r="EQ38" s="18">
        <v>62118</v>
      </c>
      <c r="ER38" s="18">
        <v>40</v>
      </c>
      <c r="ES38" s="18">
        <v>57565</v>
      </c>
      <c r="ET38" s="18">
        <v>57565</v>
      </c>
      <c r="EU38" s="18" t="s">
        <v>3</v>
      </c>
      <c r="EV38" s="18">
        <v>57283</v>
      </c>
      <c r="EW38" s="18">
        <v>57283</v>
      </c>
      <c r="EX38" s="18" t="s">
        <v>3</v>
      </c>
      <c r="EY38" s="18">
        <v>51894</v>
      </c>
      <c r="EZ38" s="18">
        <v>51894</v>
      </c>
      <c r="FA38" s="18" t="s">
        <v>3</v>
      </c>
      <c r="FB38" s="18">
        <v>54703</v>
      </c>
      <c r="FC38" s="18">
        <v>54703</v>
      </c>
      <c r="FD38" s="18" t="s">
        <v>3</v>
      </c>
      <c r="FE38" s="18">
        <v>52511</v>
      </c>
      <c r="FF38" s="18">
        <v>52511</v>
      </c>
      <c r="FG38" s="18" t="s">
        <v>3</v>
      </c>
    </row>
    <row r="39" spans="1:163" ht="13.5" customHeight="1">
      <c r="A39" s="35" t="s">
        <v>168</v>
      </c>
      <c r="B39" s="18">
        <v>735</v>
      </c>
      <c r="C39" s="18">
        <v>173</v>
      </c>
      <c r="D39" s="18">
        <v>562</v>
      </c>
      <c r="E39" s="18">
        <v>1090</v>
      </c>
      <c r="F39" s="18">
        <v>340</v>
      </c>
      <c r="G39" s="18">
        <v>751</v>
      </c>
      <c r="H39" s="18">
        <v>1596</v>
      </c>
      <c r="I39" s="18">
        <v>541</v>
      </c>
      <c r="J39" s="18">
        <v>1055</v>
      </c>
      <c r="K39" s="18">
        <v>1797</v>
      </c>
      <c r="L39" s="18">
        <v>675</v>
      </c>
      <c r="M39" s="18">
        <v>1122</v>
      </c>
      <c r="N39" s="18">
        <v>2025</v>
      </c>
      <c r="O39" s="18">
        <v>692</v>
      </c>
      <c r="P39" s="18">
        <v>1333</v>
      </c>
      <c r="Q39" s="18">
        <v>2462</v>
      </c>
      <c r="R39" s="18">
        <v>868</v>
      </c>
      <c r="S39" s="18">
        <v>1594</v>
      </c>
      <c r="T39" s="18">
        <v>654</v>
      </c>
      <c r="U39" s="18">
        <v>241</v>
      </c>
      <c r="V39" s="18">
        <v>413</v>
      </c>
      <c r="W39" s="18">
        <v>2925</v>
      </c>
      <c r="X39" s="18">
        <v>1101</v>
      </c>
      <c r="Y39" s="18">
        <v>1825</v>
      </c>
      <c r="Z39" s="18">
        <v>3634</v>
      </c>
      <c r="AA39" s="18">
        <v>1211</v>
      </c>
      <c r="AB39" s="18">
        <v>2423</v>
      </c>
      <c r="AC39" s="18">
        <v>4299</v>
      </c>
      <c r="AD39" s="18">
        <v>1515</v>
      </c>
      <c r="AE39" s="18">
        <v>2784</v>
      </c>
      <c r="AF39" s="18">
        <v>5579</v>
      </c>
      <c r="AG39" s="18">
        <v>2126</v>
      </c>
      <c r="AH39" s="18">
        <v>3453</v>
      </c>
      <c r="AI39" s="18">
        <v>7670</v>
      </c>
      <c r="AJ39" s="18">
        <v>3612</v>
      </c>
      <c r="AK39" s="18">
        <v>4059</v>
      </c>
      <c r="AL39" s="18">
        <v>8638</v>
      </c>
      <c r="AM39" s="18">
        <v>3716</v>
      </c>
      <c r="AN39" s="18">
        <v>4922</v>
      </c>
      <c r="AO39" s="18">
        <v>9918</v>
      </c>
      <c r="AP39" s="18">
        <v>4200</v>
      </c>
      <c r="AQ39" s="18">
        <v>5718</v>
      </c>
      <c r="AR39" s="18">
        <v>11157</v>
      </c>
      <c r="AS39" s="18">
        <v>5388</v>
      </c>
      <c r="AT39" s="18">
        <v>5769</v>
      </c>
      <c r="AU39" s="18">
        <v>25064</v>
      </c>
      <c r="AV39" s="18">
        <v>18647</v>
      </c>
      <c r="AW39" s="18">
        <v>6417</v>
      </c>
      <c r="AX39" s="18">
        <v>12212</v>
      </c>
      <c r="AY39" s="18">
        <v>4769</v>
      </c>
      <c r="AZ39" s="18">
        <v>7443</v>
      </c>
      <c r="BA39" s="18">
        <v>12613</v>
      </c>
      <c r="BB39" s="18">
        <v>5213</v>
      </c>
      <c r="BC39" s="18">
        <v>7400</v>
      </c>
      <c r="BD39" s="18">
        <v>13813</v>
      </c>
      <c r="BE39" s="18">
        <v>5162</v>
      </c>
      <c r="BF39" s="18">
        <v>8651</v>
      </c>
      <c r="BG39" s="18">
        <v>14627</v>
      </c>
      <c r="BH39" s="18">
        <v>6074</v>
      </c>
      <c r="BI39" s="18">
        <v>8553</v>
      </c>
      <c r="BJ39" s="18">
        <v>15870</v>
      </c>
      <c r="BK39" s="18">
        <v>6318</v>
      </c>
      <c r="BL39" s="18">
        <v>9552</v>
      </c>
      <c r="BM39" s="18">
        <v>17107</v>
      </c>
      <c r="BN39" s="18">
        <v>6640</v>
      </c>
      <c r="BO39" s="18">
        <v>10466</v>
      </c>
      <c r="BP39" s="18">
        <v>18829</v>
      </c>
      <c r="BQ39" s="18">
        <v>6540</v>
      </c>
      <c r="BR39" s="18">
        <v>12290</v>
      </c>
      <c r="BS39" s="18">
        <v>21406</v>
      </c>
      <c r="BT39" s="18">
        <v>7281</v>
      </c>
      <c r="BU39" s="18">
        <v>14126</v>
      </c>
      <c r="BV39" s="18">
        <v>23774</v>
      </c>
      <c r="BW39" s="18">
        <v>7965</v>
      </c>
      <c r="BX39" s="18">
        <v>15809</v>
      </c>
      <c r="BY39" s="18">
        <v>27324</v>
      </c>
      <c r="BZ39" s="18">
        <v>8910</v>
      </c>
      <c r="CA39" s="18">
        <v>18414</v>
      </c>
      <c r="CB39" s="18">
        <v>26592</v>
      </c>
      <c r="CC39" s="18">
        <v>9844</v>
      </c>
      <c r="CD39" s="18">
        <v>16748</v>
      </c>
      <c r="CE39" s="18">
        <v>27583</v>
      </c>
      <c r="CF39" s="18">
        <v>9898</v>
      </c>
      <c r="CG39" s="18">
        <v>17685</v>
      </c>
      <c r="CH39" s="18">
        <v>28638</v>
      </c>
      <c r="CI39" s="18">
        <v>8979</v>
      </c>
      <c r="CJ39" s="18">
        <v>19659</v>
      </c>
      <c r="CK39" s="18">
        <v>27039</v>
      </c>
      <c r="CL39" s="18">
        <v>4640</v>
      </c>
      <c r="CM39" s="18">
        <v>22399</v>
      </c>
      <c r="CN39" s="18">
        <v>28622</v>
      </c>
      <c r="CO39" s="18">
        <v>8657</v>
      </c>
      <c r="CP39" s="18">
        <v>19965</v>
      </c>
      <c r="CQ39" s="18">
        <v>29844</v>
      </c>
      <c r="CR39" s="18">
        <v>8722</v>
      </c>
      <c r="CS39" s="18">
        <v>21122</v>
      </c>
      <c r="CT39" s="18">
        <v>32789</v>
      </c>
      <c r="CU39" s="18">
        <v>9150</v>
      </c>
      <c r="CV39" s="18">
        <v>23639</v>
      </c>
      <c r="CW39" s="18">
        <v>35152</v>
      </c>
      <c r="CX39" s="18">
        <v>9197</v>
      </c>
      <c r="CY39" s="18">
        <v>25955</v>
      </c>
      <c r="CZ39" s="18">
        <v>36436</v>
      </c>
      <c r="DA39" s="18">
        <v>9421</v>
      </c>
      <c r="DB39" s="18">
        <v>27015</v>
      </c>
      <c r="DC39" s="18">
        <v>37528</v>
      </c>
      <c r="DD39" s="18">
        <v>7349</v>
      </c>
      <c r="DE39" s="18">
        <v>30179</v>
      </c>
      <c r="DF39" s="18">
        <v>37942</v>
      </c>
      <c r="DG39" s="18">
        <v>10006</v>
      </c>
      <c r="DH39" s="18">
        <v>27936</v>
      </c>
      <c r="DI39" s="18">
        <v>38958</v>
      </c>
      <c r="DJ39" s="18">
        <v>10095</v>
      </c>
      <c r="DK39" s="18">
        <v>28863</v>
      </c>
      <c r="DL39" s="18">
        <v>39594</v>
      </c>
      <c r="DM39" s="18">
        <v>10427</v>
      </c>
      <c r="DN39" s="18">
        <v>29167</v>
      </c>
      <c r="DO39" s="18">
        <v>49891</v>
      </c>
      <c r="DP39" s="18">
        <v>19941</v>
      </c>
      <c r="DQ39" s="18">
        <v>29950</v>
      </c>
      <c r="DR39" s="18">
        <v>57607</v>
      </c>
      <c r="DS39" s="18">
        <v>20116</v>
      </c>
      <c r="DT39" s="18">
        <v>37491</v>
      </c>
      <c r="DU39" s="18">
        <v>54369</v>
      </c>
      <c r="DV39" s="18">
        <v>18533</v>
      </c>
      <c r="DW39" s="18">
        <v>35836</v>
      </c>
      <c r="DX39" s="18">
        <v>46884</v>
      </c>
      <c r="DY39" s="18">
        <v>17020</v>
      </c>
      <c r="DZ39" s="18">
        <v>29864</v>
      </c>
      <c r="EA39" s="18">
        <v>45604</v>
      </c>
      <c r="EB39" s="18">
        <v>17675</v>
      </c>
      <c r="EC39" s="18">
        <v>27929</v>
      </c>
      <c r="ED39" s="18">
        <v>46600</v>
      </c>
      <c r="EE39" s="18">
        <v>18141</v>
      </c>
      <c r="EF39" s="18">
        <v>28459</v>
      </c>
      <c r="EG39" s="18">
        <v>46745</v>
      </c>
      <c r="EH39" s="18">
        <v>18215</v>
      </c>
      <c r="EI39" s="18">
        <v>28530</v>
      </c>
      <c r="EJ39" s="18">
        <v>48003</v>
      </c>
      <c r="EK39" s="18">
        <v>18442</v>
      </c>
      <c r="EL39" s="18">
        <v>29561</v>
      </c>
      <c r="EM39" s="18">
        <v>48920</v>
      </c>
      <c r="EN39" s="170">
        <f t="shared" si="0"/>
        <v>2320</v>
      </c>
      <c r="EO39" s="18">
        <v>30214</v>
      </c>
      <c r="EP39" s="18">
        <v>48097</v>
      </c>
      <c r="EQ39" s="18">
        <v>17670</v>
      </c>
      <c r="ER39" s="18">
        <v>30427</v>
      </c>
      <c r="ES39" s="18">
        <v>44966</v>
      </c>
      <c r="ET39" s="18">
        <v>16539</v>
      </c>
      <c r="EU39" s="18">
        <v>28427</v>
      </c>
      <c r="EV39" s="18">
        <v>42684</v>
      </c>
      <c r="EW39" s="18">
        <v>15713</v>
      </c>
      <c r="EX39" s="18">
        <v>26971</v>
      </c>
      <c r="EY39" s="18">
        <v>41285</v>
      </c>
      <c r="EZ39" s="18">
        <v>15256</v>
      </c>
      <c r="FA39" s="18">
        <v>26029</v>
      </c>
      <c r="FB39" s="18">
        <v>39987</v>
      </c>
      <c r="FC39" s="18">
        <v>14864</v>
      </c>
      <c r="FD39" s="18">
        <v>25123</v>
      </c>
      <c r="FE39" s="18">
        <v>39377</v>
      </c>
      <c r="FF39" s="18">
        <v>14560</v>
      </c>
      <c r="FG39" s="18">
        <v>24817</v>
      </c>
    </row>
    <row r="40" spans="1:163" ht="13.5" customHeight="1">
      <c r="A40" s="35" t="s">
        <v>169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70">
        <f t="shared" si="0"/>
        <v>0</v>
      </c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</row>
    <row r="41" spans="1:163" ht="13.5" customHeight="1">
      <c r="A41" s="36" t="s">
        <v>170</v>
      </c>
      <c r="B41" s="17">
        <v>1568</v>
      </c>
      <c r="C41" s="17">
        <v>1548</v>
      </c>
      <c r="D41" s="17">
        <v>20</v>
      </c>
      <c r="E41" s="17">
        <v>1909</v>
      </c>
      <c r="F41" s="17">
        <v>1882</v>
      </c>
      <c r="G41" s="17">
        <v>27</v>
      </c>
      <c r="H41" s="17">
        <v>2208</v>
      </c>
      <c r="I41" s="17">
        <v>2177</v>
      </c>
      <c r="J41" s="17">
        <v>31</v>
      </c>
      <c r="K41" s="17">
        <v>2845</v>
      </c>
      <c r="L41" s="17">
        <v>2797</v>
      </c>
      <c r="M41" s="17">
        <v>48</v>
      </c>
      <c r="N41" s="17">
        <v>4599</v>
      </c>
      <c r="O41" s="17">
        <v>4463</v>
      </c>
      <c r="P41" s="17">
        <v>136</v>
      </c>
      <c r="Q41" s="17">
        <v>5632</v>
      </c>
      <c r="R41" s="17">
        <v>5365</v>
      </c>
      <c r="S41" s="17">
        <v>267</v>
      </c>
      <c r="T41" s="17">
        <v>1325</v>
      </c>
      <c r="U41" s="17">
        <v>1260</v>
      </c>
      <c r="V41" s="17">
        <v>65</v>
      </c>
      <c r="W41" s="17">
        <v>5399</v>
      </c>
      <c r="X41" s="17">
        <v>5128</v>
      </c>
      <c r="Y41" s="17">
        <v>271</v>
      </c>
      <c r="Z41" s="17">
        <v>5499</v>
      </c>
      <c r="AA41" s="17">
        <v>5200</v>
      </c>
      <c r="AB41" s="17">
        <v>299</v>
      </c>
      <c r="AC41" s="17">
        <v>6822</v>
      </c>
      <c r="AD41" s="17">
        <v>6498</v>
      </c>
      <c r="AE41" s="17">
        <v>324</v>
      </c>
      <c r="AF41" s="17">
        <v>9117</v>
      </c>
      <c r="AG41" s="17">
        <v>8705</v>
      </c>
      <c r="AH41" s="17">
        <v>412</v>
      </c>
      <c r="AI41" s="17">
        <v>11253</v>
      </c>
      <c r="AJ41" s="17">
        <v>10764</v>
      </c>
      <c r="AK41" s="17">
        <v>489</v>
      </c>
      <c r="AL41" s="17">
        <v>11014</v>
      </c>
      <c r="AM41" s="17">
        <v>10262</v>
      </c>
      <c r="AN41" s="17">
        <v>752</v>
      </c>
      <c r="AO41" s="17">
        <v>12653</v>
      </c>
      <c r="AP41" s="17">
        <v>11210</v>
      </c>
      <c r="AQ41" s="17">
        <v>1444</v>
      </c>
      <c r="AR41" s="17">
        <v>12375</v>
      </c>
      <c r="AS41" s="17">
        <v>10829</v>
      </c>
      <c r="AT41" s="17">
        <v>1547</v>
      </c>
      <c r="AU41" s="17">
        <v>12526</v>
      </c>
      <c r="AV41" s="17">
        <v>10815</v>
      </c>
      <c r="AW41" s="17">
        <v>1710</v>
      </c>
      <c r="AX41" s="17">
        <v>12443</v>
      </c>
      <c r="AY41" s="17">
        <v>10651</v>
      </c>
      <c r="AZ41" s="17">
        <v>1792</v>
      </c>
      <c r="BA41" s="17">
        <v>12407</v>
      </c>
      <c r="BB41" s="17">
        <v>10448</v>
      </c>
      <c r="BC41" s="17">
        <v>1959</v>
      </c>
      <c r="BD41" s="17">
        <v>13145</v>
      </c>
      <c r="BE41" s="17">
        <v>11152</v>
      </c>
      <c r="BF41" s="17">
        <v>1993</v>
      </c>
      <c r="BG41" s="17">
        <v>13725</v>
      </c>
      <c r="BH41" s="17">
        <v>11650</v>
      </c>
      <c r="BI41" s="17">
        <v>2075</v>
      </c>
      <c r="BJ41" s="17">
        <v>15923</v>
      </c>
      <c r="BK41" s="17">
        <v>13793</v>
      </c>
      <c r="BL41" s="17">
        <v>2130</v>
      </c>
      <c r="BM41" s="17">
        <v>19649</v>
      </c>
      <c r="BN41" s="17">
        <v>17278</v>
      </c>
      <c r="BO41" s="17">
        <v>2371</v>
      </c>
      <c r="BP41" s="17">
        <v>22800</v>
      </c>
      <c r="BQ41" s="17">
        <v>20193</v>
      </c>
      <c r="BR41" s="17">
        <v>2607</v>
      </c>
      <c r="BS41" s="17">
        <v>24602</v>
      </c>
      <c r="BT41" s="17">
        <v>21991</v>
      </c>
      <c r="BU41" s="17">
        <v>2611</v>
      </c>
      <c r="BV41" s="17">
        <v>25441</v>
      </c>
      <c r="BW41" s="17">
        <v>22752</v>
      </c>
      <c r="BX41" s="17">
        <v>2688</v>
      </c>
      <c r="BY41" s="17">
        <v>25554</v>
      </c>
      <c r="BZ41" s="17">
        <v>22814</v>
      </c>
      <c r="CA41" s="17">
        <v>2740</v>
      </c>
      <c r="CB41" s="17">
        <v>25422</v>
      </c>
      <c r="CC41" s="17">
        <v>22392</v>
      </c>
      <c r="CD41" s="17">
        <v>3030</v>
      </c>
      <c r="CE41" s="17">
        <v>22857</v>
      </c>
      <c r="CF41" s="17">
        <v>19735</v>
      </c>
      <c r="CG41" s="17">
        <v>3122</v>
      </c>
      <c r="CH41" s="17">
        <v>20141</v>
      </c>
      <c r="CI41" s="17">
        <v>16468</v>
      </c>
      <c r="CJ41" s="17">
        <v>3673</v>
      </c>
      <c r="CK41" s="17">
        <v>19005</v>
      </c>
      <c r="CL41" s="17">
        <v>15643</v>
      </c>
      <c r="CM41" s="17">
        <v>3362</v>
      </c>
      <c r="CN41" s="17">
        <v>18295</v>
      </c>
      <c r="CO41" s="17">
        <v>14787</v>
      </c>
      <c r="CP41" s="17">
        <v>3508</v>
      </c>
      <c r="CQ41" s="17">
        <v>19096</v>
      </c>
      <c r="CR41" s="17">
        <v>15432</v>
      </c>
      <c r="CS41" s="17">
        <v>3664</v>
      </c>
      <c r="CT41" s="17">
        <v>22069</v>
      </c>
      <c r="CU41" s="17">
        <v>18120</v>
      </c>
      <c r="CV41" s="17">
        <v>3949</v>
      </c>
      <c r="CW41" s="17">
        <v>25325</v>
      </c>
      <c r="CX41" s="17">
        <v>21163</v>
      </c>
      <c r="CY41" s="17">
        <v>4162</v>
      </c>
      <c r="CZ41" s="17">
        <v>28621</v>
      </c>
      <c r="DA41" s="17">
        <v>24417</v>
      </c>
      <c r="DB41" s="17">
        <v>4204</v>
      </c>
      <c r="DC41" s="17">
        <v>32614</v>
      </c>
      <c r="DD41" s="17">
        <v>28229</v>
      </c>
      <c r="DE41" s="17">
        <v>4385</v>
      </c>
      <c r="DF41" s="17">
        <v>34620</v>
      </c>
      <c r="DG41" s="17">
        <v>30012</v>
      </c>
      <c r="DH41" s="17">
        <v>4608</v>
      </c>
      <c r="DI41" s="17">
        <v>34885</v>
      </c>
      <c r="DJ41" s="17">
        <v>30283</v>
      </c>
      <c r="DK41" s="17">
        <v>4602</v>
      </c>
      <c r="DL41" s="17">
        <v>39319</v>
      </c>
      <c r="DM41" s="17">
        <v>34384</v>
      </c>
      <c r="DN41" s="17">
        <v>4935</v>
      </c>
      <c r="DO41" s="17">
        <v>55604</v>
      </c>
      <c r="DP41" s="17">
        <v>49980</v>
      </c>
      <c r="DQ41" s="17">
        <v>5624</v>
      </c>
      <c r="DR41" s="17">
        <v>70492</v>
      </c>
      <c r="DS41" s="17">
        <v>64753</v>
      </c>
      <c r="DT41" s="17">
        <v>5739</v>
      </c>
      <c r="DU41" s="17">
        <v>77637</v>
      </c>
      <c r="DV41" s="17">
        <v>71664</v>
      </c>
      <c r="DW41" s="17">
        <v>5973</v>
      </c>
      <c r="DX41" s="17">
        <v>80401</v>
      </c>
      <c r="DY41" s="17">
        <v>73569</v>
      </c>
      <c r="DZ41" s="17">
        <v>6832</v>
      </c>
      <c r="EA41" s="17">
        <v>82548</v>
      </c>
      <c r="EB41" s="17">
        <v>76476</v>
      </c>
      <c r="EC41" s="17">
        <v>6072</v>
      </c>
      <c r="ED41" s="17">
        <v>76237</v>
      </c>
      <c r="EE41" s="17">
        <v>70446</v>
      </c>
      <c r="EF41" s="17">
        <v>5791</v>
      </c>
      <c r="EG41" s="17">
        <v>76141</v>
      </c>
      <c r="EH41" s="17">
        <v>71041</v>
      </c>
      <c r="EI41" s="17">
        <v>5100</v>
      </c>
      <c r="EJ41" s="17">
        <v>73081</v>
      </c>
      <c r="EK41" s="17">
        <v>66675</v>
      </c>
      <c r="EL41" s="17">
        <v>6406</v>
      </c>
      <c r="EM41" s="17">
        <v>70147</v>
      </c>
      <c r="EN41" s="170">
        <f t="shared" si="0"/>
        <v>-6090</v>
      </c>
      <c r="EO41" s="17">
        <v>6954</v>
      </c>
      <c r="EP41" s="17">
        <v>72359</v>
      </c>
      <c r="EQ41" s="17">
        <v>65004</v>
      </c>
      <c r="ER41" s="17">
        <v>7355</v>
      </c>
      <c r="ES41" s="17">
        <v>53186</v>
      </c>
      <c r="ET41" s="17">
        <v>46166</v>
      </c>
      <c r="EU41" s="17">
        <v>7020</v>
      </c>
      <c r="EV41" s="17">
        <v>51330</v>
      </c>
      <c r="EW41" s="17">
        <v>44388</v>
      </c>
      <c r="EX41" s="17">
        <v>6942</v>
      </c>
      <c r="EY41" s="17">
        <v>50893</v>
      </c>
      <c r="EZ41" s="17">
        <v>44905</v>
      </c>
      <c r="FA41" s="17">
        <v>5988</v>
      </c>
      <c r="FB41" s="17">
        <v>52622</v>
      </c>
      <c r="FC41" s="17">
        <v>46490</v>
      </c>
      <c r="FD41" s="17">
        <v>6132</v>
      </c>
      <c r="FE41" s="17">
        <v>53368</v>
      </c>
      <c r="FF41" s="17">
        <v>47079</v>
      </c>
      <c r="FG41" s="17">
        <v>6289</v>
      </c>
    </row>
    <row r="42" spans="1:163" ht="13.5" customHeight="1">
      <c r="A42" s="36" t="s">
        <v>171</v>
      </c>
      <c r="B42" s="17">
        <v>611</v>
      </c>
      <c r="C42" s="17">
        <v>8</v>
      </c>
      <c r="D42" s="17">
        <v>603</v>
      </c>
      <c r="E42" s="17">
        <v>716</v>
      </c>
      <c r="F42" s="17">
        <v>8</v>
      </c>
      <c r="G42" s="17">
        <v>707</v>
      </c>
      <c r="H42" s="17">
        <v>693</v>
      </c>
      <c r="I42" s="17">
        <v>8</v>
      </c>
      <c r="J42" s="17">
        <v>685</v>
      </c>
      <c r="K42" s="17">
        <v>802</v>
      </c>
      <c r="L42" s="17">
        <v>8</v>
      </c>
      <c r="M42" s="17">
        <v>793</v>
      </c>
      <c r="N42" s="17">
        <v>1575</v>
      </c>
      <c r="O42" s="17">
        <v>10</v>
      </c>
      <c r="P42" s="17">
        <v>1565</v>
      </c>
      <c r="Q42" s="17">
        <v>1890</v>
      </c>
      <c r="R42" s="17">
        <v>12</v>
      </c>
      <c r="S42" s="17">
        <v>1878</v>
      </c>
      <c r="T42" s="17">
        <v>393</v>
      </c>
      <c r="U42" s="17">
        <v>3</v>
      </c>
      <c r="V42" s="17">
        <v>390</v>
      </c>
      <c r="W42" s="17">
        <v>2792</v>
      </c>
      <c r="X42" s="17">
        <v>17</v>
      </c>
      <c r="Y42" s="17">
        <v>2775</v>
      </c>
      <c r="Z42" s="17">
        <v>2665</v>
      </c>
      <c r="AA42" s="17">
        <v>139</v>
      </c>
      <c r="AB42" s="17">
        <v>2526</v>
      </c>
      <c r="AC42" s="17">
        <v>3014</v>
      </c>
      <c r="AD42" s="17">
        <v>152</v>
      </c>
      <c r="AE42" s="17">
        <v>2862</v>
      </c>
      <c r="AF42" s="17">
        <v>3536</v>
      </c>
      <c r="AG42" s="17">
        <v>148</v>
      </c>
      <c r="AH42" s="17">
        <v>3388</v>
      </c>
      <c r="AI42" s="17">
        <v>3543</v>
      </c>
      <c r="AJ42" s="17">
        <v>183</v>
      </c>
      <c r="AK42" s="17">
        <v>3359</v>
      </c>
      <c r="AL42" s="17">
        <v>3043</v>
      </c>
      <c r="AM42" s="17">
        <v>167</v>
      </c>
      <c r="AN42" s="17">
        <v>2875</v>
      </c>
      <c r="AO42" s="17">
        <v>3293</v>
      </c>
      <c r="AP42" s="17">
        <v>178</v>
      </c>
      <c r="AQ42" s="17">
        <v>3115</v>
      </c>
      <c r="AR42" s="17">
        <v>3552</v>
      </c>
      <c r="AS42" s="17">
        <v>192</v>
      </c>
      <c r="AT42" s="17">
        <v>3361</v>
      </c>
      <c r="AU42" s="17">
        <v>3681</v>
      </c>
      <c r="AV42" s="17">
        <v>201</v>
      </c>
      <c r="AW42" s="17">
        <v>3480</v>
      </c>
      <c r="AX42" s="17">
        <v>3835</v>
      </c>
      <c r="AY42" s="17">
        <v>157</v>
      </c>
      <c r="AZ42" s="17">
        <v>3678</v>
      </c>
      <c r="BA42" s="17">
        <v>4060</v>
      </c>
      <c r="BB42" s="17">
        <v>138</v>
      </c>
      <c r="BC42" s="17">
        <v>3922</v>
      </c>
      <c r="BD42" s="17">
        <v>4305</v>
      </c>
      <c r="BE42" s="17">
        <v>146</v>
      </c>
      <c r="BF42" s="17">
        <v>4158</v>
      </c>
      <c r="BG42" s="17">
        <v>4574</v>
      </c>
      <c r="BH42" s="17">
        <v>119</v>
      </c>
      <c r="BI42" s="17">
        <v>4455</v>
      </c>
      <c r="BJ42" s="17">
        <v>4996</v>
      </c>
      <c r="BK42" s="17">
        <v>125</v>
      </c>
      <c r="BL42" s="17">
        <v>4871</v>
      </c>
      <c r="BM42" s="17">
        <v>5557</v>
      </c>
      <c r="BN42" s="17">
        <v>139</v>
      </c>
      <c r="BO42" s="17">
        <v>5418</v>
      </c>
      <c r="BP42" s="17">
        <v>6146</v>
      </c>
      <c r="BQ42" s="17">
        <v>154</v>
      </c>
      <c r="BR42" s="17">
        <v>5993</v>
      </c>
      <c r="BS42" s="17">
        <v>6612</v>
      </c>
      <c r="BT42" s="17">
        <v>23</v>
      </c>
      <c r="BU42" s="17">
        <v>6589</v>
      </c>
      <c r="BV42" s="17">
        <v>7044</v>
      </c>
      <c r="BW42" s="17">
        <v>106</v>
      </c>
      <c r="BX42" s="17">
        <v>6938</v>
      </c>
      <c r="BY42" s="17">
        <v>7499</v>
      </c>
      <c r="BZ42" s="17">
        <v>112</v>
      </c>
      <c r="CA42" s="17">
        <v>7387</v>
      </c>
      <c r="CB42" s="17">
        <v>7875</v>
      </c>
      <c r="CC42" s="17">
        <v>118</v>
      </c>
      <c r="CD42" s="17">
        <v>7757</v>
      </c>
      <c r="CE42" s="17">
        <v>8265</v>
      </c>
      <c r="CF42" s="17">
        <v>124</v>
      </c>
      <c r="CG42" s="17">
        <v>8141</v>
      </c>
      <c r="CH42" s="17">
        <v>8564</v>
      </c>
      <c r="CI42" s="17">
        <v>128</v>
      </c>
      <c r="CJ42" s="17">
        <v>8436</v>
      </c>
      <c r="CK42" s="17">
        <v>8878</v>
      </c>
      <c r="CL42" s="17">
        <v>138</v>
      </c>
      <c r="CM42" s="17">
        <v>8740</v>
      </c>
      <c r="CN42" s="17">
        <v>9203</v>
      </c>
      <c r="CO42" s="17">
        <v>143</v>
      </c>
      <c r="CP42" s="17">
        <v>9060</v>
      </c>
      <c r="CQ42" s="17">
        <v>9560</v>
      </c>
      <c r="CR42" s="17">
        <v>144</v>
      </c>
      <c r="CS42" s="17">
        <v>9416</v>
      </c>
      <c r="CT42" s="17">
        <v>10254</v>
      </c>
      <c r="CU42" s="17">
        <v>154</v>
      </c>
      <c r="CV42" s="17">
        <v>10100</v>
      </c>
      <c r="CW42" s="17">
        <v>10826</v>
      </c>
      <c r="CX42" s="17">
        <v>162</v>
      </c>
      <c r="CY42" s="17">
        <v>10664</v>
      </c>
      <c r="CZ42" s="17">
        <v>11206</v>
      </c>
      <c r="DA42" s="17">
        <v>171</v>
      </c>
      <c r="DB42" s="17">
        <v>11035</v>
      </c>
      <c r="DC42" s="17">
        <v>11899</v>
      </c>
      <c r="DD42" s="17">
        <v>173</v>
      </c>
      <c r="DE42" s="17">
        <v>11726</v>
      </c>
      <c r="DF42" s="17">
        <v>12437</v>
      </c>
      <c r="DG42" s="17">
        <v>174</v>
      </c>
      <c r="DH42" s="17">
        <v>12263</v>
      </c>
      <c r="DI42" s="17">
        <v>13045</v>
      </c>
      <c r="DJ42" s="17">
        <v>174</v>
      </c>
      <c r="DK42" s="17">
        <v>12871</v>
      </c>
      <c r="DL42" s="17">
        <v>13932</v>
      </c>
      <c r="DM42" s="17">
        <v>171</v>
      </c>
      <c r="DN42" s="17">
        <v>13761</v>
      </c>
      <c r="DO42" s="17">
        <v>15252</v>
      </c>
      <c r="DP42" s="17">
        <v>169</v>
      </c>
      <c r="DQ42" s="17">
        <v>15083</v>
      </c>
      <c r="DR42" s="17">
        <v>16430</v>
      </c>
      <c r="DS42" s="17">
        <v>171</v>
      </c>
      <c r="DT42" s="17">
        <v>16259</v>
      </c>
      <c r="DU42" s="17">
        <v>17284</v>
      </c>
      <c r="DV42" s="17">
        <v>172</v>
      </c>
      <c r="DW42" s="17">
        <v>17112</v>
      </c>
      <c r="DX42" s="17">
        <v>18309</v>
      </c>
      <c r="DY42" s="17">
        <v>22</v>
      </c>
      <c r="DZ42" s="17">
        <v>18287</v>
      </c>
      <c r="EA42" s="17">
        <v>19325</v>
      </c>
      <c r="EB42" s="17">
        <v>21</v>
      </c>
      <c r="EC42" s="17">
        <v>19304</v>
      </c>
      <c r="ED42" s="17">
        <v>19490</v>
      </c>
      <c r="EE42" s="17">
        <v>22</v>
      </c>
      <c r="EF42" s="17">
        <v>19468</v>
      </c>
      <c r="EG42" s="17">
        <v>21023</v>
      </c>
      <c r="EH42" s="17">
        <v>24</v>
      </c>
      <c r="EI42" s="17">
        <v>20999</v>
      </c>
      <c r="EJ42" s="17">
        <v>21978</v>
      </c>
      <c r="EK42" s="17">
        <v>26</v>
      </c>
      <c r="EL42" s="17">
        <v>21952</v>
      </c>
      <c r="EM42" s="17">
        <v>22471</v>
      </c>
      <c r="EN42" s="170">
        <f t="shared" si="0"/>
        <v>2981</v>
      </c>
      <c r="EO42" s="17">
        <v>22445</v>
      </c>
      <c r="EP42" s="17">
        <v>24044</v>
      </c>
      <c r="EQ42" s="17">
        <v>25</v>
      </c>
      <c r="ER42" s="17">
        <v>24019</v>
      </c>
      <c r="ES42" s="17">
        <v>23513</v>
      </c>
      <c r="ET42" s="17">
        <v>27</v>
      </c>
      <c r="EU42" s="17">
        <v>23486</v>
      </c>
      <c r="EV42" s="17">
        <v>23846</v>
      </c>
      <c r="EW42" s="17">
        <v>122</v>
      </c>
      <c r="EX42" s="17">
        <v>23724</v>
      </c>
      <c r="EY42" s="17">
        <v>25782</v>
      </c>
      <c r="EZ42" s="17">
        <v>135</v>
      </c>
      <c r="FA42" s="17">
        <v>25647</v>
      </c>
      <c r="FB42" s="17">
        <v>27042</v>
      </c>
      <c r="FC42" s="17">
        <v>140</v>
      </c>
      <c r="FD42" s="17">
        <v>26902</v>
      </c>
      <c r="FE42" s="17">
        <v>27930</v>
      </c>
      <c r="FF42" s="17">
        <v>143</v>
      </c>
      <c r="FG42" s="17">
        <v>27787</v>
      </c>
    </row>
    <row r="43" spans="1:163" ht="13.5" customHeight="1">
      <c r="A43" s="36" t="s">
        <v>172</v>
      </c>
      <c r="B43" s="17" t="s">
        <v>3</v>
      </c>
      <c r="C43" s="17" t="s">
        <v>3</v>
      </c>
      <c r="D43" s="17" t="s">
        <v>3</v>
      </c>
      <c r="E43" s="17" t="s">
        <v>3</v>
      </c>
      <c r="F43" s="17" t="s">
        <v>3</v>
      </c>
      <c r="G43" s="17" t="s">
        <v>3</v>
      </c>
      <c r="H43" s="17" t="s">
        <v>3</v>
      </c>
      <c r="I43" s="17" t="s">
        <v>3</v>
      </c>
      <c r="J43" s="17" t="s">
        <v>3</v>
      </c>
      <c r="K43" s="17" t="s">
        <v>3</v>
      </c>
      <c r="L43" s="17" t="s">
        <v>3</v>
      </c>
      <c r="M43" s="17" t="s">
        <v>3</v>
      </c>
      <c r="N43" s="17" t="s">
        <v>3</v>
      </c>
      <c r="O43" s="17" t="s">
        <v>3</v>
      </c>
      <c r="P43" s="17" t="s">
        <v>3</v>
      </c>
      <c r="Q43" s="17">
        <v>143</v>
      </c>
      <c r="R43" s="17">
        <v>1</v>
      </c>
      <c r="S43" s="17">
        <v>141</v>
      </c>
      <c r="T43" s="17">
        <v>41</v>
      </c>
      <c r="U43" s="17">
        <v>1</v>
      </c>
      <c r="V43" s="17">
        <v>41</v>
      </c>
      <c r="W43" s="17">
        <v>245</v>
      </c>
      <c r="X43" s="17">
        <v>3</v>
      </c>
      <c r="Y43" s="17">
        <v>242</v>
      </c>
      <c r="Z43" s="17">
        <v>371</v>
      </c>
      <c r="AA43" s="17" t="s">
        <v>3</v>
      </c>
      <c r="AB43" s="17">
        <v>371</v>
      </c>
      <c r="AC43" s="17">
        <v>542</v>
      </c>
      <c r="AD43" s="17" t="s">
        <v>3</v>
      </c>
      <c r="AE43" s="17">
        <v>542</v>
      </c>
      <c r="AF43" s="17">
        <v>717</v>
      </c>
      <c r="AG43" s="17">
        <v>1</v>
      </c>
      <c r="AH43" s="17">
        <v>716</v>
      </c>
      <c r="AI43" s="17">
        <v>930</v>
      </c>
      <c r="AJ43" s="17">
        <v>2</v>
      </c>
      <c r="AK43" s="17">
        <v>928</v>
      </c>
      <c r="AL43" s="17">
        <v>930</v>
      </c>
      <c r="AM43" s="17">
        <v>1</v>
      </c>
      <c r="AN43" s="17">
        <v>928</v>
      </c>
      <c r="AO43" s="17">
        <v>1126</v>
      </c>
      <c r="AP43" s="17">
        <v>3</v>
      </c>
      <c r="AQ43" s="17">
        <v>1123</v>
      </c>
      <c r="AR43" s="17">
        <v>1367</v>
      </c>
      <c r="AS43" s="17">
        <v>2</v>
      </c>
      <c r="AT43" s="17">
        <v>1365</v>
      </c>
      <c r="AU43" s="17">
        <v>1495</v>
      </c>
      <c r="AV43" s="17" t="s">
        <v>318</v>
      </c>
      <c r="AW43" s="17">
        <v>1495</v>
      </c>
      <c r="AX43" s="17">
        <v>1578</v>
      </c>
      <c r="AY43" s="17" t="s">
        <v>318</v>
      </c>
      <c r="AZ43" s="17">
        <v>1577</v>
      </c>
      <c r="BA43" s="17">
        <v>1670</v>
      </c>
      <c r="BB43" s="17" t="s">
        <v>318</v>
      </c>
      <c r="BC43" s="17">
        <v>1669</v>
      </c>
      <c r="BD43" s="17">
        <v>1804</v>
      </c>
      <c r="BE43" s="17">
        <v>3</v>
      </c>
      <c r="BF43" s="17">
        <v>1801</v>
      </c>
      <c r="BG43" s="17">
        <v>1942</v>
      </c>
      <c r="BH43" s="17">
        <v>2</v>
      </c>
      <c r="BI43" s="17">
        <v>1940</v>
      </c>
      <c r="BJ43" s="17">
        <v>2121</v>
      </c>
      <c r="BK43" s="17">
        <v>3</v>
      </c>
      <c r="BL43" s="17">
        <v>2119</v>
      </c>
      <c r="BM43" s="17">
        <v>2280</v>
      </c>
      <c r="BN43" s="17">
        <v>5</v>
      </c>
      <c r="BO43" s="17">
        <v>2275</v>
      </c>
      <c r="BP43" s="17">
        <v>2545</v>
      </c>
      <c r="BQ43" s="17">
        <v>3</v>
      </c>
      <c r="BR43" s="17">
        <v>2542</v>
      </c>
      <c r="BS43" s="17">
        <v>2846</v>
      </c>
      <c r="BT43" s="17">
        <v>4</v>
      </c>
      <c r="BU43" s="17">
        <v>2842</v>
      </c>
      <c r="BV43" s="17">
        <v>3160</v>
      </c>
      <c r="BW43" s="17">
        <v>5</v>
      </c>
      <c r="BX43" s="17">
        <v>3155</v>
      </c>
      <c r="BY43" s="17">
        <v>3404</v>
      </c>
      <c r="BZ43" s="17">
        <v>3</v>
      </c>
      <c r="CA43" s="17">
        <v>3401</v>
      </c>
      <c r="CB43" s="17">
        <v>3678</v>
      </c>
      <c r="CC43" s="17">
        <v>2</v>
      </c>
      <c r="CD43" s="17">
        <v>3676</v>
      </c>
      <c r="CE43" s="17">
        <v>3866</v>
      </c>
      <c r="CF43" s="17">
        <v>3</v>
      </c>
      <c r="CG43" s="17">
        <v>3863</v>
      </c>
      <c r="CH43" s="17">
        <v>3902</v>
      </c>
      <c r="CI43" s="17">
        <v>1</v>
      </c>
      <c r="CJ43" s="17">
        <v>3901</v>
      </c>
      <c r="CK43" s="17">
        <v>3942</v>
      </c>
      <c r="CL43" s="17" t="s">
        <v>3</v>
      </c>
      <c r="CM43" s="17">
        <v>3942</v>
      </c>
      <c r="CN43" s="17">
        <v>3950</v>
      </c>
      <c r="CO43" s="17" t="s">
        <v>3</v>
      </c>
      <c r="CP43" s="17">
        <v>3950</v>
      </c>
      <c r="CQ43" s="17">
        <v>4077</v>
      </c>
      <c r="CR43" s="17">
        <v>-8</v>
      </c>
      <c r="CS43" s="17">
        <v>4085</v>
      </c>
      <c r="CT43" s="17">
        <v>4330</v>
      </c>
      <c r="CU43" s="17" t="s">
        <v>3</v>
      </c>
      <c r="CV43" s="17">
        <v>4330</v>
      </c>
      <c r="CW43" s="17">
        <v>4547</v>
      </c>
      <c r="CX43" s="17">
        <v>-1</v>
      </c>
      <c r="CY43" s="17">
        <v>4548</v>
      </c>
      <c r="CZ43" s="17">
        <v>4858</v>
      </c>
      <c r="DA43" s="17">
        <v>-2</v>
      </c>
      <c r="DB43" s="17">
        <v>4860</v>
      </c>
      <c r="DC43" s="17">
        <v>4985</v>
      </c>
      <c r="DD43" s="17" t="s">
        <v>3</v>
      </c>
      <c r="DE43" s="17">
        <v>4985</v>
      </c>
      <c r="DF43" s="17">
        <v>5056</v>
      </c>
      <c r="DG43" s="17" t="s">
        <v>3</v>
      </c>
      <c r="DH43" s="17">
        <v>5056</v>
      </c>
      <c r="DI43" s="17">
        <v>5309</v>
      </c>
      <c r="DJ43" s="17" t="s">
        <v>3</v>
      </c>
      <c r="DK43" s="17">
        <v>5309</v>
      </c>
      <c r="DL43" s="17">
        <v>6160</v>
      </c>
      <c r="DM43" s="17" t="s">
        <v>3</v>
      </c>
      <c r="DN43" s="17">
        <v>6160</v>
      </c>
      <c r="DO43" s="17">
        <v>6480</v>
      </c>
      <c r="DP43" s="17" t="s">
        <v>3</v>
      </c>
      <c r="DQ43" s="17">
        <v>6480</v>
      </c>
      <c r="DR43" s="17">
        <v>6469</v>
      </c>
      <c r="DS43" s="17" t="s">
        <v>3</v>
      </c>
      <c r="DT43" s="17">
        <v>6469</v>
      </c>
      <c r="DU43" s="17">
        <v>6787</v>
      </c>
      <c r="DV43" s="17" t="s">
        <v>3</v>
      </c>
      <c r="DW43" s="17">
        <v>6787</v>
      </c>
      <c r="DX43" s="17">
        <v>6837</v>
      </c>
      <c r="DY43" s="17" t="s">
        <v>3</v>
      </c>
      <c r="DZ43" s="17">
        <v>6837</v>
      </c>
      <c r="EA43" s="17">
        <v>6557</v>
      </c>
      <c r="EB43" s="17">
        <v>2</v>
      </c>
      <c r="EC43" s="17">
        <v>6555</v>
      </c>
      <c r="ED43" s="17">
        <v>6266</v>
      </c>
      <c r="EE43" s="17">
        <v>1</v>
      </c>
      <c r="EF43" s="17">
        <v>6265</v>
      </c>
      <c r="EG43" s="17">
        <v>6349</v>
      </c>
      <c r="EH43" s="17" t="s">
        <v>3</v>
      </c>
      <c r="EI43" s="17">
        <v>6349</v>
      </c>
      <c r="EJ43" s="17">
        <v>5964</v>
      </c>
      <c r="EK43" s="17">
        <v>1</v>
      </c>
      <c r="EL43" s="17">
        <v>5963</v>
      </c>
      <c r="EM43" s="17">
        <v>5699</v>
      </c>
      <c r="EN43" s="170">
        <f t="shared" si="0"/>
        <v>-567</v>
      </c>
      <c r="EO43" s="17">
        <v>5698</v>
      </c>
      <c r="EP43" s="17">
        <v>5803</v>
      </c>
      <c r="EQ43" s="17" t="s">
        <v>3</v>
      </c>
      <c r="ER43" s="17">
        <v>5803</v>
      </c>
      <c r="ES43" s="17">
        <v>5523</v>
      </c>
      <c r="ET43" s="17">
        <v>1</v>
      </c>
      <c r="EU43" s="17">
        <v>5522</v>
      </c>
      <c r="EV43" s="17">
        <v>5697</v>
      </c>
      <c r="EW43" s="17">
        <v>1</v>
      </c>
      <c r="EX43" s="17">
        <v>5696</v>
      </c>
      <c r="EY43" s="17">
        <v>5751</v>
      </c>
      <c r="EZ43" s="17">
        <v>1</v>
      </c>
      <c r="FA43" s="17">
        <v>5750</v>
      </c>
      <c r="FB43" s="17">
        <v>5751</v>
      </c>
      <c r="FC43" s="17">
        <v>1</v>
      </c>
      <c r="FD43" s="17">
        <v>5750</v>
      </c>
      <c r="FE43" s="17">
        <v>5751</v>
      </c>
      <c r="FF43" s="17">
        <v>1</v>
      </c>
      <c r="FG43" s="17">
        <v>5750</v>
      </c>
    </row>
    <row r="44" spans="1:163" ht="13.5" customHeight="1">
      <c r="A44" s="36" t="s">
        <v>173</v>
      </c>
      <c r="B44" s="17" t="s">
        <v>3</v>
      </c>
      <c r="C44" s="17" t="s">
        <v>3</v>
      </c>
      <c r="D44" s="17" t="s">
        <v>3</v>
      </c>
      <c r="E44" s="17">
        <v>593</v>
      </c>
      <c r="F44" s="17">
        <v>13</v>
      </c>
      <c r="G44" s="17">
        <v>580</v>
      </c>
      <c r="H44" s="17">
        <v>740</v>
      </c>
      <c r="I44" s="17">
        <v>12</v>
      </c>
      <c r="J44" s="17">
        <v>728</v>
      </c>
      <c r="K44" s="17">
        <v>787</v>
      </c>
      <c r="L44" s="17">
        <v>44</v>
      </c>
      <c r="M44" s="17">
        <v>743</v>
      </c>
      <c r="N44" s="17">
        <v>469</v>
      </c>
      <c r="O44" s="17">
        <v>18</v>
      </c>
      <c r="P44" s="17">
        <v>451</v>
      </c>
      <c r="Q44" s="17">
        <v>294</v>
      </c>
      <c r="R44" s="17">
        <v>10</v>
      </c>
      <c r="S44" s="17">
        <v>284</v>
      </c>
      <c r="T44" s="17">
        <v>64</v>
      </c>
      <c r="U44" s="17">
        <v>2</v>
      </c>
      <c r="V44" s="17">
        <v>62</v>
      </c>
      <c r="W44" s="17">
        <v>91</v>
      </c>
      <c r="X44" s="17">
        <v>5</v>
      </c>
      <c r="Y44" s="17">
        <v>86</v>
      </c>
      <c r="Z44" s="17">
        <v>325</v>
      </c>
      <c r="AA44" s="17">
        <v>4</v>
      </c>
      <c r="AB44" s="17">
        <v>321</v>
      </c>
      <c r="AC44" s="17">
        <v>338</v>
      </c>
      <c r="AD44" s="17">
        <v>4</v>
      </c>
      <c r="AE44" s="17">
        <v>334</v>
      </c>
      <c r="AF44" s="17">
        <v>562</v>
      </c>
      <c r="AG44" s="17">
        <v>5</v>
      </c>
      <c r="AH44" s="17">
        <v>557</v>
      </c>
      <c r="AI44" s="17">
        <v>394</v>
      </c>
      <c r="AJ44" s="17">
        <v>5</v>
      </c>
      <c r="AK44" s="17">
        <v>389</v>
      </c>
      <c r="AL44" s="17">
        <v>506</v>
      </c>
      <c r="AM44" s="17">
        <v>6</v>
      </c>
      <c r="AN44" s="17">
        <v>500</v>
      </c>
      <c r="AO44" s="17">
        <v>803</v>
      </c>
      <c r="AP44" s="17">
        <v>5</v>
      </c>
      <c r="AQ44" s="17">
        <v>798</v>
      </c>
      <c r="AR44" s="17">
        <v>726</v>
      </c>
      <c r="AS44" s="17">
        <v>9</v>
      </c>
      <c r="AT44" s="17">
        <v>717</v>
      </c>
      <c r="AU44" s="17">
        <v>805</v>
      </c>
      <c r="AV44" s="17">
        <v>9</v>
      </c>
      <c r="AW44" s="17">
        <v>796</v>
      </c>
      <c r="AX44" s="17">
        <v>718</v>
      </c>
      <c r="AY44" s="17">
        <v>9</v>
      </c>
      <c r="AZ44" s="17">
        <v>710</v>
      </c>
      <c r="BA44" s="17">
        <v>772</v>
      </c>
      <c r="BB44" s="17">
        <v>10</v>
      </c>
      <c r="BC44" s="17">
        <v>762</v>
      </c>
      <c r="BD44" s="17">
        <v>794</v>
      </c>
      <c r="BE44" s="17">
        <v>9</v>
      </c>
      <c r="BF44" s="17">
        <v>785</v>
      </c>
      <c r="BG44" s="17">
        <v>1022</v>
      </c>
      <c r="BH44" s="17">
        <v>9</v>
      </c>
      <c r="BI44" s="17">
        <v>1013</v>
      </c>
      <c r="BJ44" s="17">
        <v>999</v>
      </c>
      <c r="BK44" s="17">
        <v>11</v>
      </c>
      <c r="BL44" s="17">
        <v>987</v>
      </c>
      <c r="BM44" s="17">
        <v>1070</v>
      </c>
      <c r="BN44" s="17">
        <v>13</v>
      </c>
      <c r="BO44" s="17">
        <v>1057</v>
      </c>
      <c r="BP44" s="17">
        <v>1196</v>
      </c>
      <c r="BQ44" s="17">
        <v>13</v>
      </c>
      <c r="BR44" s="17">
        <v>1183</v>
      </c>
      <c r="BS44" s="17">
        <v>1143</v>
      </c>
      <c r="BT44" s="17">
        <v>125</v>
      </c>
      <c r="BU44" s="17">
        <v>1018</v>
      </c>
      <c r="BV44" s="17">
        <v>1103</v>
      </c>
      <c r="BW44" s="17">
        <v>67</v>
      </c>
      <c r="BX44" s="17">
        <v>1035</v>
      </c>
      <c r="BY44" s="17">
        <v>1029</v>
      </c>
      <c r="BZ44" s="17">
        <v>16</v>
      </c>
      <c r="CA44" s="17">
        <v>1013</v>
      </c>
      <c r="CB44" s="17">
        <v>851</v>
      </c>
      <c r="CC44" s="17">
        <v>15</v>
      </c>
      <c r="CD44" s="17">
        <v>836</v>
      </c>
      <c r="CE44" s="17">
        <v>968</v>
      </c>
      <c r="CF44" s="17">
        <v>15</v>
      </c>
      <c r="CG44" s="17">
        <v>953</v>
      </c>
      <c r="CH44" s="17">
        <v>876</v>
      </c>
      <c r="CI44" s="17">
        <v>15</v>
      </c>
      <c r="CJ44" s="17">
        <v>861</v>
      </c>
      <c r="CK44" s="17">
        <v>1212</v>
      </c>
      <c r="CL44" s="17">
        <v>16</v>
      </c>
      <c r="CM44" s="17">
        <v>1196</v>
      </c>
      <c r="CN44" s="17">
        <v>921</v>
      </c>
      <c r="CO44" s="17">
        <v>19</v>
      </c>
      <c r="CP44" s="17">
        <v>902</v>
      </c>
      <c r="CQ44" s="17">
        <v>1203</v>
      </c>
      <c r="CR44" s="17">
        <v>17</v>
      </c>
      <c r="CS44" s="17">
        <v>1186</v>
      </c>
      <c r="CT44" s="17">
        <v>1370</v>
      </c>
      <c r="CU44" s="17">
        <v>-2</v>
      </c>
      <c r="CV44" s="17">
        <v>1372</v>
      </c>
      <c r="CW44" s="17">
        <v>1693</v>
      </c>
      <c r="CX44" s="17">
        <v>25</v>
      </c>
      <c r="CY44" s="17">
        <v>1668</v>
      </c>
      <c r="CZ44" s="17">
        <v>1195</v>
      </c>
      <c r="DA44" s="17">
        <v>24</v>
      </c>
      <c r="DB44" s="17">
        <v>1171</v>
      </c>
      <c r="DC44" s="17">
        <v>1195</v>
      </c>
      <c r="DD44" s="17">
        <v>24</v>
      </c>
      <c r="DE44" s="17">
        <v>1171</v>
      </c>
      <c r="DF44" s="17">
        <v>1674</v>
      </c>
      <c r="DG44" s="17">
        <v>45</v>
      </c>
      <c r="DH44" s="17">
        <v>1629</v>
      </c>
      <c r="DI44" s="17">
        <v>1080</v>
      </c>
      <c r="DJ44" s="17">
        <v>45</v>
      </c>
      <c r="DK44" s="17">
        <v>1035</v>
      </c>
      <c r="DL44" s="17">
        <v>1124</v>
      </c>
      <c r="DM44" s="17">
        <v>50</v>
      </c>
      <c r="DN44" s="17">
        <v>1074</v>
      </c>
      <c r="DO44" s="17">
        <v>1601</v>
      </c>
      <c r="DP44" s="17">
        <v>19</v>
      </c>
      <c r="DQ44" s="17">
        <v>1582</v>
      </c>
      <c r="DR44" s="17">
        <v>1569</v>
      </c>
      <c r="DS44" s="17">
        <v>42</v>
      </c>
      <c r="DT44" s="17">
        <v>1527</v>
      </c>
      <c r="DU44" s="17">
        <v>1342</v>
      </c>
      <c r="DV44" s="17">
        <v>40</v>
      </c>
      <c r="DW44" s="17">
        <v>1302</v>
      </c>
      <c r="DX44" s="17">
        <v>1186</v>
      </c>
      <c r="DY44" s="17">
        <v>46</v>
      </c>
      <c r="DZ44" s="17">
        <v>1140</v>
      </c>
      <c r="EA44" s="17">
        <v>1137</v>
      </c>
      <c r="EB44" s="17">
        <v>51</v>
      </c>
      <c r="EC44" s="17">
        <v>1086</v>
      </c>
      <c r="ED44" s="17">
        <v>823</v>
      </c>
      <c r="EE44" s="17">
        <v>51</v>
      </c>
      <c r="EF44" s="17">
        <v>772</v>
      </c>
      <c r="EG44" s="17">
        <v>1126</v>
      </c>
      <c r="EH44" s="17">
        <v>39</v>
      </c>
      <c r="EI44" s="17">
        <v>1087</v>
      </c>
      <c r="EJ44" s="17">
        <v>1126</v>
      </c>
      <c r="EK44" s="17">
        <v>51</v>
      </c>
      <c r="EL44" s="17">
        <v>1075</v>
      </c>
      <c r="EM44" s="17">
        <v>1233</v>
      </c>
      <c r="EN44" s="170">
        <f t="shared" si="0"/>
        <v>410</v>
      </c>
      <c r="EO44" s="17">
        <v>1178</v>
      </c>
      <c r="EP44" s="17">
        <v>1218</v>
      </c>
      <c r="EQ44" s="17">
        <v>-200</v>
      </c>
      <c r="ER44" s="17">
        <v>1418</v>
      </c>
      <c r="ES44" s="17">
        <v>1014</v>
      </c>
      <c r="ET44" s="17">
        <v>-281</v>
      </c>
      <c r="EU44" s="17">
        <v>1295</v>
      </c>
      <c r="EV44" s="17">
        <v>1119</v>
      </c>
      <c r="EW44" s="17">
        <v>52</v>
      </c>
      <c r="EX44" s="17">
        <v>1067</v>
      </c>
      <c r="EY44" s="17">
        <v>1299</v>
      </c>
      <c r="EZ44" s="17">
        <v>61</v>
      </c>
      <c r="FA44" s="17">
        <v>1238</v>
      </c>
      <c r="FB44" s="17">
        <v>1333</v>
      </c>
      <c r="FC44" s="17">
        <v>62</v>
      </c>
      <c r="FD44" s="17">
        <v>1271</v>
      </c>
      <c r="FE44" s="17">
        <v>1362</v>
      </c>
      <c r="FF44" s="17">
        <v>64</v>
      </c>
      <c r="FG44" s="17">
        <v>1298</v>
      </c>
    </row>
    <row r="45" spans="1:163" ht="13.5" customHeight="1">
      <c r="A45" s="36" t="s">
        <v>174</v>
      </c>
      <c r="B45" s="18">
        <v>2179</v>
      </c>
      <c r="C45" s="18">
        <v>1556</v>
      </c>
      <c r="D45" s="18">
        <v>623</v>
      </c>
      <c r="E45" s="18">
        <v>3218</v>
      </c>
      <c r="F45" s="18">
        <v>1904</v>
      </c>
      <c r="G45" s="18">
        <v>1314</v>
      </c>
      <c r="H45" s="18">
        <v>3641</v>
      </c>
      <c r="I45" s="18">
        <v>2197</v>
      </c>
      <c r="J45" s="18">
        <v>1444</v>
      </c>
      <c r="K45" s="18">
        <v>4433</v>
      </c>
      <c r="L45" s="18">
        <v>2850</v>
      </c>
      <c r="M45" s="18">
        <v>1583</v>
      </c>
      <c r="N45" s="18">
        <v>6643</v>
      </c>
      <c r="O45" s="18">
        <v>4491</v>
      </c>
      <c r="P45" s="18">
        <v>2152</v>
      </c>
      <c r="Q45" s="18">
        <v>7959</v>
      </c>
      <c r="R45" s="18">
        <v>5389</v>
      </c>
      <c r="S45" s="18">
        <v>2570</v>
      </c>
      <c r="T45" s="18">
        <v>1824</v>
      </c>
      <c r="U45" s="18">
        <v>1266</v>
      </c>
      <c r="V45" s="18">
        <v>558</v>
      </c>
      <c r="W45" s="18">
        <v>8527</v>
      </c>
      <c r="X45" s="18">
        <v>5153</v>
      </c>
      <c r="Y45" s="18">
        <v>3375</v>
      </c>
      <c r="Z45" s="18">
        <v>8859</v>
      </c>
      <c r="AA45" s="18">
        <v>5343</v>
      </c>
      <c r="AB45" s="18">
        <v>3516</v>
      </c>
      <c r="AC45" s="18">
        <v>10716</v>
      </c>
      <c r="AD45" s="18">
        <v>6654</v>
      </c>
      <c r="AE45" s="18">
        <v>4061</v>
      </c>
      <c r="AF45" s="18">
        <v>13932</v>
      </c>
      <c r="AG45" s="18">
        <v>8858</v>
      </c>
      <c r="AH45" s="18">
        <v>5074</v>
      </c>
      <c r="AI45" s="18">
        <v>16119</v>
      </c>
      <c r="AJ45" s="18">
        <v>10954</v>
      </c>
      <c r="AK45" s="18">
        <v>5165</v>
      </c>
      <c r="AL45" s="18">
        <v>15493</v>
      </c>
      <c r="AM45" s="18">
        <v>10436</v>
      </c>
      <c r="AN45" s="18">
        <v>5056</v>
      </c>
      <c r="AO45" s="18">
        <v>17876</v>
      </c>
      <c r="AP45" s="18">
        <v>11396</v>
      </c>
      <c r="AQ45" s="18">
        <v>6480</v>
      </c>
      <c r="AR45" s="18">
        <v>18021</v>
      </c>
      <c r="AS45" s="18">
        <v>11032</v>
      </c>
      <c r="AT45" s="18">
        <v>6989</v>
      </c>
      <c r="AU45" s="18">
        <v>18506</v>
      </c>
      <c r="AV45" s="18">
        <v>11025</v>
      </c>
      <c r="AW45" s="18">
        <v>7481</v>
      </c>
      <c r="AX45" s="18">
        <v>18574</v>
      </c>
      <c r="AY45" s="18">
        <v>10817</v>
      </c>
      <c r="AZ45" s="18">
        <v>7756</v>
      </c>
      <c r="BA45" s="18">
        <v>18909</v>
      </c>
      <c r="BB45" s="18">
        <v>10596</v>
      </c>
      <c r="BC45" s="18">
        <v>8313</v>
      </c>
      <c r="BD45" s="18">
        <v>20047</v>
      </c>
      <c r="BE45" s="18">
        <v>11310</v>
      </c>
      <c r="BF45" s="18">
        <v>8737</v>
      </c>
      <c r="BG45" s="18">
        <v>21263</v>
      </c>
      <c r="BH45" s="18">
        <v>11780</v>
      </c>
      <c r="BI45" s="18">
        <v>9484</v>
      </c>
      <c r="BJ45" s="18">
        <v>24039</v>
      </c>
      <c r="BK45" s="18">
        <v>13932</v>
      </c>
      <c r="BL45" s="18">
        <v>10107</v>
      </c>
      <c r="BM45" s="18">
        <v>28556</v>
      </c>
      <c r="BN45" s="18">
        <v>17435</v>
      </c>
      <c r="BO45" s="18">
        <v>11121</v>
      </c>
      <c r="BP45" s="18">
        <v>32686</v>
      </c>
      <c r="BQ45" s="18">
        <v>20363</v>
      </c>
      <c r="BR45" s="18">
        <v>12323</v>
      </c>
      <c r="BS45" s="18">
        <v>35204</v>
      </c>
      <c r="BT45" s="18">
        <v>22143</v>
      </c>
      <c r="BU45" s="18">
        <v>13061</v>
      </c>
      <c r="BV45" s="18">
        <v>36747</v>
      </c>
      <c r="BW45" s="18">
        <v>22930</v>
      </c>
      <c r="BX45" s="18">
        <v>13816</v>
      </c>
      <c r="BY45" s="18">
        <v>37486</v>
      </c>
      <c r="BZ45" s="18">
        <v>22945</v>
      </c>
      <c r="CA45" s="18">
        <v>14541</v>
      </c>
      <c r="CB45" s="18">
        <v>37826</v>
      </c>
      <c r="CC45" s="18">
        <v>22527</v>
      </c>
      <c r="CD45" s="18">
        <v>15299</v>
      </c>
      <c r="CE45" s="18">
        <v>35956</v>
      </c>
      <c r="CF45" s="18">
        <v>19877</v>
      </c>
      <c r="CG45" s="18">
        <v>16079</v>
      </c>
      <c r="CH45" s="18">
        <v>33483</v>
      </c>
      <c r="CI45" s="18">
        <v>16612</v>
      </c>
      <c r="CJ45" s="18">
        <v>16871</v>
      </c>
      <c r="CK45" s="18">
        <v>33037</v>
      </c>
      <c r="CL45" s="18">
        <v>15797</v>
      </c>
      <c r="CM45" s="18">
        <v>17240</v>
      </c>
      <c r="CN45" s="18">
        <v>32369</v>
      </c>
      <c r="CO45" s="18">
        <v>14949</v>
      </c>
      <c r="CP45" s="18">
        <v>17420</v>
      </c>
      <c r="CQ45" s="18">
        <v>33936</v>
      </c>
      <c r="CR45" s="18">
        <v>15585</v>
      </c>
      <c r="CS45" s="18">
        <v>18351</v>
      </c>
      <c r="CT45" s="18">
        <v>38023</v>
      </c>
      <c r="CU45" s="18">
        <v>18272</v>
      </c>
      <c r="CV45" s="18">
        <v>19751</v>
      </c>
      <c r="CW45" s="18">
        <v>42391</v>
      </c>
      <c r="CX45" s="18">
        <v>21349</v>
      </c>
      <c r="CY45" s="18">
        <v>21042</v>
      </c>
      <c r="CZ45" s="18">
        <v>45880</v>
      </c>
      <c r="DA45" s="18">
        <v>24610</v>
      </c>
      <c r="DB45" s="18">
        <v>21270</v>
      </c>
      <c r="DC45" s="18">
        <v>50693</v>
      </c>
      <c r="DD45" s="18">
        <v>28426</v>
      </c>
      <c r="DE45" s="18">
        <v>22267</v>
      </c>
      <c r="DF45" s="18">
        <v>53787</v>
      </c>
      <c r="DG45" s="18">
        <v>30231</v>
      </c>
      <c r="DH45" s="18">
        <v>23556</v>
      </c>
      <c r="DI45" s="18">
        <v>54319</v>
      </c>
      <c r="DJ45" s="18">
        <v>30502</v>
      </c>
      <c r="DK45" s="18">
        <v>23817</v>
      </c>
      <c r="DL45" s="18">
        <v>60535</v>
      </c>
      <c r="DM45" s="18">
        <v>34605</v>
      </c>
      <c r="DN45" s="18">
        <v>25930</v>
      </c>
      <c r="DO45" s="18">
        <v>78937</v>
      </c>
      <c r="DP45" s="18">
        <v>50168</v>
      </c>
      <c r="DQ45" s="18">
        <v>28769</v>
      </c>
      <c r="DR45" s="18">
        <v>94960</v>
      </c>
      <c r="DS45" s="18">
        <v>64966</v>
      </c>
      <c r="DT45" s="18">
        <v>29994</v>
      </c>
      <c r="DU45" s="18">
        <v>103050</v>
      </c>
      <c r="DV45" s="18">
        <v>71876</v>
      </c>
      <c r="DW45" s="18">
        <v>31174</v>
      </c>
      <c r="DX45" s="18">
        <v>106733</v>
      </c>
      <c r="DY45" s="18">
        <v>73637</v>
      </c>
      <c r="DZ45" s="18">
        <v>33096</v>
      </c>
      <c r="EA45" s="18">
        <v>109567</v>
      </c>
      <c r="EB45" s="18">
        <v>76550</v>
      </c>
      <c r="EC45" s="18">
        <v>33017</v>
      </c>
      <c r="ED45" s="18">
        <v>102816</v>
      </c>
      <c r="EE45" s="18">
        <v>70520</v>
      </c>
      <c r="EF45" s="18">
        <v>32296</v>
      </c>
      <c r="EG45" s="18">
        <v>104639</v>
      </c>
      <c r="EH45" s="18">
        <v>71104</v>
      </c>
      <c r="EI45" s="18">
        <v>33535</v>
      </c>
      <c r="EJ45" s="18">
        <v>102149</v>
      </c>
      <c r="EK45" s="18">
        <v>66753</v>
      </c>
      <c r="EL45" s="18">
        <v>35396</v>
      </c>
      <c r="EM45" s="18">
        <v>99550</v>
      </c>
      <c r="EN45" s="170">
        <f t="shared" si="0"/>
        <v>-3266</v>
      </c>
      <c r="EO45" s="18">
        <v>36275</v>
      </c>
      <c r="EP45" s="18">
        <v>103424</v>
      </c>
      <c r="EQ45" s="18">
        <v>64829</v>
      </c>
      <c r="ER45" s="18">
        <v>38595</v>
      </c>
      <c r="ES45" s="18">
        <v>83236</v>
      </c>
      <c r="ET45" s="18">
        <v>45913</v>
      </c>
      <c r="EU45" s="18">
        <v>37323</v>
      </c>
      <c r="EV45" s="18">
        <v>81992</v>
      </c>
      <c r="EW45" s="18">
        <v>44563</v>
      </c>
      <c r="EX45" s="18">
        <v>37429</v>
      </c>
      <c r="EY45" s="18">
        <v>83725</v>
      </c>
      <c r="EZ45" s="18">
        <v>45102</v>
      </c>
      <c r="FA45" s="18">
        <v>38623</v>
      </c>
      <c r="FB45" s="18">
        <v>86748</v>
      </c>
      <c r="FC45" s="18">
        <v>46693</v>
      </c>
      <c r="FD45" s="18">
        <v>40055</v>
      </c>
      <c r="FE45" s="18">
        <v>88411</v>
      </c>
      <c r="FF45" s="18">
        <v>47287</v>
      </c>
      <c r="FG45" s="18">
        <v>41124</v>
      </c>
    </row>
    <row r="46" spans="1:163" ht="13.5" customHeight="1">
      <c r="A46" s="35" t="s">
        <v>175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70">
        <f t="shared" si="0"/>
        <v>0</v>
      </c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</row>
    <row r="47" spans="1:163" ht="13.5" customHeight="1">
      <c r="A47" s="36" t="s">
        <v>176</v>
      </c>
      <c r="B47" s="17" t="s">
        <v>3</v>
      </c>
      <c r="C47" s="17" t="s">
        <v>3</v>
      </c>
      <c r="D47" s="17" t="s">
        <v>3</v>
      </c>
      <c r="E47" s="17" t="s">
        <v>3</v>
      </c>
      <c r="F47" s="17" t="s">
        <v>3</v>
      </c>
      <c r="G47" s="17" t="s">
        <v>3</v>
      </c>
      <c r="H47" s="17" t="s">
        <v>3</v>
      </c>
      <c r="I47" s="17" t="s">
        <v>3</v>
      </c>
      <c r="J47" s="17" t="s">
        <v>3</v>
      </c>
      <c r="K47" s="17">
        <v>1954</v>
      </c>
      <c r="L47" s="17">
        <v>1907</v>
      </c>
      <c r="M47" s="17">
        <v>47</v>
      </c>
      <c r="N47" s="17">
        <v>4320</v>
      </c>
      <c r="O47" s="17">
        <v>4209</v>
      </c>
      <c r="P47" s="17">
        <v>110</v>
      </c>
      <c r="Q47" s="17">
        <v>4573</v>
      </c>
      <c r="R47" s="17">
        <v>4507</v>
      </c>
      <c r="S47" s="17">
        <v>67</v>
      </c>
      <c r="T47" s="17">
        <v>1165</v>
      </c>
      <c r="U47" s="17">
        <v>1159</v>
      </c>
      <c r="V47" s="17">
        <v>5</v>
      </c>
      <c r="W47" s="17">
        <v>4772</v>
      </c>
      <c r="X47" s="17">
        <v>4732</v>
      </c>
      <c r="Y47" s="17">
        <v>39</v>
      </c>
      <c r="Z47" s="17">
        <v>5280</v>
      </c>
      <c r="AA47" s="17">
        <v>5241</v>
      </c>
      <c r="AB47" s="17">
        <v>39</v>
      </c>
      <c r="AC47" s="17">
        <v>4865</v>
      </c>
      <c r="AD47" s="17">
        <v>4824</v>
      </c>
      <c r="AE47" s="17">
        <v>41</v>
      </c>
      <c r="AF47" s="17">
        <v>5716</v>
      </c>
      <c r="AG47" s="17">
        <v>5677</v>
      </c>
      <c r="AH47" s="17">
        <v>39</v>
      </c>
      <c r="AI47" s="17">
        <v>6467</v>
      </c>
      <c r="AJ47" s="17">
        <v>6422</v>
      </c>
      <c r="AK47" s="17">
        <v>45</v>
      </c>
      <c r="AL47" s="17">
        <v>6864</v>
      </c>
      <c r="AM47" s="17">
        <v>6844</v>
      </c>
      <c r="AN47" s="17">
        <v>20</v>
      </c>
      <c r="AO47" s="17">
        <v>7894</v>
      </c>
      <c r="AP47" s="17">
        <v>7881</v>
      </c>
      <c r="AQ47" s="17">
        <v>13</v>
      </c>
      <c r="AR47" s="17">
        <v>7633</v>
      </c>
      <c r="AS47" s="17">
        <v>7625</v>
      </c>
      <c r="AT47" s="17">
        <v>8</v>
      </c>
      <c r="AU47" s="17">
        <v>8654</v>
      </c>
      <c r="AV47" s="17">
        <v>8654</v>
      </c>
      <c r="AW47" s="17" t="s">
        <v>3</v>
      </c>
      <c r="AX47" s="17">
        <v>9323</v>
      </c>
      <c r="AY47" s="17">
        <v>9323</v>
      </c>
      <c r="AZ47" s="17" t="s">
        <v>3</v>
      </c>
      <c r="BA47" s="17">
        <v>9933</v>
      </c>
      <c r="BB47" s="17">
        <v>9933</v>
      </c>
      <c r="BC47" s="17" t="s">
        <v>3</v>
      </c>
      <c r="BD47" s="17">
        <v>11370</v>
      </c>
      <c r="BE47" s="17">
        <v>11370</v>
      </c>
      <c r="BF47" s="17" t="s">
        <v>3</v>
      </c>
      <c r="BG47" s="17">
        <v>11503</v>
      </c>
      <c r="BH47" s="17">
        <v>11503</v>
      </c>
      <c r="BI47" s="17" t="s">
        <v>3</v>
      </c>
      <c r="BJ47" s="17">
        <v>11493</v>
      </c>
      <c r="BK47" s="17">
        <v>11493</v>
      </c>
      <c r="BL47" s="17" t="s">
        <v>3</v>
      </c>
      <c r="BM47" s="17">
        <v>14668</v>
      </c>
      <c r="BN47" s="17">
        <v>14668</v>
      </c>
      <c r="BO47" s="17" t="s">
        <v>3</v>
      </c>
      <c r="BP47" s="17">
        <v>17239</v>
      </c>
      <c r="BQ47" s="17">
        <v>17239</v>
      </c>
      <c r="BR47" s="17" t="s">
        <v>3</v>
      </c>
      <c r="BS47" s="17">
        <v>20343</v>
      </c>
      <c r="BT47" s="17">
        <v>20343</v>
      </c>
      <c r="BU47" s="17" t="s">
        <v>3</v>
      </c>
      <c r="BV47" s="17">
        <v>23700</v>
      </c>
      <c r="BW47" s="17">
        <v>23700</v>
      </c>
      <c r="BX47" s="17" t="s">
        <v>3</v>
      </c>
      <c r="BY47" s="17">
        <v>23685</v>
      </c>
      <c r="BZ47" s="17">
        <v>23685</v>
      </c>
      <c r="CA47" s="17" t="s">
        <v>3</v>
      </c>
      <c r="CB47" s="17">
        <v>23088</v>
      </c>
      <c r="CC47" s="17">
        <v>23088</v>
      </c>
      <c r="CD47" s="17" t="s">
        <v>3</v>
      </c>
      <c r="CE47" s="17">
        <v>25512</v>
      </c>
      <c r="CF47" s="17">
        <v>25512</v>
      </c>
      <c r="CG47" s="17" t="s">
        <v>3</v>
      </c>
      <c r="CH47" s="17">
        <v>26257</v>
      </c>
      <c r="CI47" s="17">
        <v>26257</v>
      </c>
      <c r="CJ47" s="17" t="s">
        <v>3</v>
      </c>
      <c r="CK47" s="17">
        <v>26845</v>
      </c>
      <c r="CL47" s="17">
        <v>26845</v>
      </c>
      <c r="CM47" s="17" t="s">
        <v>3</v>
      </c>
      <c r="CN47" s="17">
        <v>29660</v>
      </c>
      <c r="CO47" s="17">
        <v>29660</v>
      </c>
      <c r="CP47" s="17" t="s">
        <v>3</v>
      </c>
      <c r="CQ47" s="17">
        <v>26027</v>
      </c>
      <c r="CR47" s="17">
        <v>26027</v>
      </c>
      <c r="CS47" s="17" t="s">
        <v>3</v>
      </c>
      <c r="CT47" s="17">
        <v>29530</v>
      </c>
      <c r="CU47" s="17">
        <v>29530</v>
      </c>
      <c r="CV47" s="17" t="s">
        <v>3</v>
      </c>
      <c r="CW47" s="17">
        <v>30594</v>
      </c>
      <c r="CX47" s="17">
        <v>30594</v>
      </c>
      <c r="CY47" s="17" t="s">
        <v>3</v>
      </c>
      <c r="CZ47" s="17">
        <v>31384</v>
      </c>
      <c r="DA47" s="17">
        <v>31384</v>
      </c>
      <c r="DB47" s="17" t="s">
        <v>3</v>
      </c>
      <c r="DC47" s="17">
        <v>35436</v>
      </c>
      <c r="DD47" s="17">
        <v>35436</v>
      </c>
      <c r="DE47" s="17" t="s">
        <v>3</v>
      </c>
      <c r="DF47" s="17">
        <v>34466</v>
      </c>
      <c r="DG47" s="17">
        <v>34466</v>
      </c>
      <c r="DH47" s="17" t="s">
        <v>3</v>
      </c>
      <c r="DI47" s="17">
        <v>32930</v>
      </c>
      <c r="DJ47" s="17">
        <v>32930</v>
      </c>
      <c r="DK47" s="17" t="s">
        <v>3</v>
      </c>
      <c r="DL47" s="17">
        <v>38166</v>
      </c>
      <c r="DM47" s="17">
        <v>38166</v>
      </c>
      <c r="DN47" s="17" t="s">
        <v>3</v>
      </c>
      <c r="DO47" s="17">
        <v>41525</v>
      </c>
      <c r="DP47" s="17">
        <v>41525</v>
      </c>
      <c r="DQ47" s="17" t="s">
        <v>3</v>
      </c>
      <c r="DR47" s="17">
        <v>44018</v>
      </c>
      <c r="DS47" s="17">
        <v>44018</v>
      </c>
      <c r="DT47" s="17" t="s">
        <v>3</v>
      </c>
      <c r="DU47" s="17">
        <v>49719</v>
      </c>
      <c r="DV47" s="17">
        <v>49719</v>
      </c>
      <c r="DW47" s="17" t="s">
        <v>3</v>
      </c>
      <c r="DX47" s="17">
        <v>44188</v>
      </c>
      <c r="DY47" s="17">
        <v>44188</v>
      </c>
      <c r="DZ47" s="17" t="s">
        <v>3</v>
      </c>
      <c r="EA47" s="17">
        <v>50308</v>
      </c>
      <c r="EB47" s="17">
        <v>50308</v>
      </c>
      <c r="EC47" s="17" t="s">
        <v>3</v>
      </c>
      <c r="ED47" s="17">
        <v>51499</v>
      </c>
      <c r="EE47" s="17">
        <v>51499</v>
      </c>
      <c r="EF47" s="17" t="s">
        <v>3</v>
      </c>
      <c r="EG47" s="17">
        <v>52276</v>
      </c>
      <c r="EH47" s="17">
        <v>52276</v>
      </c>
      <c r="EI47" s="17" t="s">
        <v>3</v>
      </c>
      <c r="EJ47" s="17">
        <v>56665</v>
      </c>
      <c r="EK47" s="17">
        <v>56665</v>
      </c>
      <c r="EL47" s="17" t="s">
        <v>3</v>
      </c>
      <c r="EM47" s="17">
        <v>51949</v>
      </c>
      <c r="EN47" s="170">
        <f t="shared" si="0"/>
        <v>450</v>
      </c>
      <c r="EO47" s="17" t="s">
        <v>3</v>
      </c>
      <c r="EP47" s="17">
        <v>48175</v>
      </c>
      <c r="EQ47" s="17">
        <v>48175</v>
      </c>
      <c r="ER47" s="17" t="s">
        <v>3</v>
      </c>
      <c r="ES47" s="17">
        <v>53099</v>
      </c>
      <c r="ET47" s="17">
        <v>53099</v>
      </c>
      <c r="EU47" s="17" t="s">
        <v>3</v>
      </c>
      <c r="EV47" s="17">
        <v>54242</v>
      </c>
      <c r="EW47" s="17">
        <v>54242</v>
      </c>
      <c r="EX47" s="17" t="s">
        <v>3</v>
      </c>
      <c r="EY47" s="17">
        <v>56024</v>
      </c>
      <c r="EZ47" s="17">
        <v>56024</v>
      </c>
      <c r="FA47" s="17" t="s">
        <v>3</v>
      </c>
      <c r="FB47" s="17">
        <v>62411</v>
      </c>
      <c r="FC47" s="17">
        <v>62411</v>
      </c>
      <c r="FD47" s="17" t="s">
        <v>3</v>
      </c>
      <c r="FE47" s="17">
        <v>59496</v>
      </c>
      <c r="FF47" s="17">
        <v>59496</v>
      </c>
      <c r="FG47" s="17" t="s">
        <v>3</v>
      </c>
    </row>
    <row r="48" spans="1:163" ht="13.5" customHeight="1">
      <c r="A48" s="36" t="s">
        <v>177</v>
      </c>
      <c r="B48" s="17">
        <v>5486</v>
      </c>
      <c r="C48" s="17" t="s">
        <v>3</v>
      </c>
      <c r="D48" s="17">
        <v>5486</v>
      </c>
      <c r="E48" s="17">
        <v>6559</v>
      </c>
      <c r="F48" s="17" t="s">
        <v>3</v>
      </c>
      <c r="G48" s="17">
        <v>6559</v>
      </c>
      <c r="H48" s="17">
        <v>5922</v>
      </c>
      <c r="I48" s="17" t="s">
        <v>3</v>
      </c>
      <c r="J48" s="17">
        <v>5922</v>
      </c>
      <c r="K48" s="17">
        <v>5423</v>
      </c>
      <c r="L48" s="17" t="s">
        <v>3</v>
      </c>
      <c r="M48" s="17">
        <v>5423</v>
      </c>
      <c r="N48" s="17">
        <v>5121</v>
      </c>
      <c r="O48" s="17" t="s">
        <v>3</v>
      </c>
      <c r="P48" s="17">
        <v>5121</v>
      </c>
      <c r="Q48" s="17">
        <v>5849</v>
      </c>
      <c r="R48" s="17" t="s">
        <v>3</v>
      </c>
      <c r="S48" s="17">
        <v>5849</v>
      </c>
      <c r="T48" s="17">
        <v>1606</v>
      </c>
      <c r="U48" s="17" t="s">
        <v>3</v>
      </c>
      <c r="V48" s="17">
        <v>1606</v>
      </c>
      <c r="W48" s="17">
        <v>6351</v>
      </c>
      <c r="X48" s="17" t="s">
        <v>3</v>
      </c>
      <c r="Y48" s="17">
        <v>6351</v>
      </c>
      <c r="Z48" s="17">
        <v>6639</v>
      </c>
      <c r="AA48" s="17">
        <v>23</v>
      </c>
      <c r="AB48" s="17">
        <v>6616</v>
      </c>
      <c r="AC48" s="17">
        <v>6610</v>
      </c>
      <c r="AD48" s="17">
        <v>27</v>
      </c>
      <c r="AE48" s="17">
        <v>6584</v>
      </c>
      <c r="AF48" s="17">
        <v>7308</v>
      </c>
      <c r="AG48" s="17">
        <v>36</v>
      </c>
      <c r="AH48" s="17">
        <v>7273</v>
      </c>
      <c r="AI48" s="17">
        <v>8175</v>
      </c>
      <c r="AJ48" s="17">
        <v>42</v>
      </c>
      <c r="AK48" s="17">
        <v>8134</v>
      </c>
      <c r="AL48" s="17">
        <v>7990</v>
      </c>
      <c r="AM48" s="17">
        <v>42</v>
      </c>
      <c r="AN48" s="17">
        <v>7947</v>
      </c>
      <c r="AO48" s="17">
        <v>8391</v>
      </c>
      <c r="AP48" s="17">
        <v>50</v>
      </c>
      <c r="AQ48" s="17">
        <v>8341</v>
      </c>
      <c r="AR48" s="17">
        <v>8854</v>
      </c>
      <c r="AS48" s="17">
        <v>56</v>
      </c>
      <c r="AT48" s="17">
        <v>8799</v>
      </c>
      <c r="AU48" s="17">
        <v>9224</v>
      </c>
      <c r="AV48" s="17">
        <v>55</v>
      </c>
      <c r="AW48" s="17">
        <v>9169</v>
      </c>
      <c r="AX48" s="17">
        <v>9877</v>
      </c>
      <c r="AY48" s="17" t="s">
        <v>3</v>
      </c>
      <c r="AZ48" s="17">
        <v>9877</v>
      </c>
      <c r="BA48" s="17">
        <v>10540</v>
      </c>
      <c r="BB48" s="17" t="s">
        <v>3</v>
      </c>
      <c r="BC48" s="17">
        <v>10540</v>
      </c>
      <c r="BD48" s="17">
        <v>10764</v>
      </c>
      <c r="BE48" s="17" t="s">
        <v>3</v>
      </c>
      <c r="BF48" s="17">
        <v>10764</v>
      </c>
      <c r="BG48" s="17">
        <v>11166</v>
      </c>
      <c r="BH48" s="17" t="s">
        <v>3</v>
      </c>
      <c r="BI48" s="17">
        <v>11166</v>
      </c>
      <c r="BJ48" s="17">
        <v>12246</v>
      </c>
      <c r="BK48" s="17" t="s">
        <v>3</v>
      </c>
      <c r="BL48" s="17">
        <v>12246</v>
      </c>
      <c r="BM48" s="17">
        <v>13520</v>
      </c>
      <c r="BN48" s="17" t="s">
        <v>3</v>
      </c>
      <c r="BO48" s="17">
        <v>13520</v>
      </c>
      <c r="BP48" s="17">
        <v>15103</v>
      </c>
      <c r="BQ48" s="17" t="s">
        <v>3</v>
      </c>
      <c r="BR48" s="17">
        <v>15103</v>
      </c>
      <c r="BS48" s="17">
        <v>15628</v>
      </c>
      <c r="BT48" s="17" t="s">
        <v>3</v>
      </c>
      <c r="BU48" s="17">
        <v>15628</v>
      </c>
      <c r="BV48" s="17">
        <v>16508</v>
      </c>
      <c r="BW48" s="17" t="s">
        <v>3</v>
      </c>
      <c r="BX48" s="17">
        <v>16508</v>
      </c>
      <c r="BY48" s="17">
        <v>17133</v>
      </c>
      <c r="BZ48" s="17" t="s">
        <v>3</v>
      </c>
      <c r="CA48" s="17">
        <v>17133</v>
      </c>
      <c r="CB48" s="17">
        <v>16670</v>
      </c>
      <c r="CC48" s="17" t="s">
        <v>3</v>
      </c>
      <c r="CD48" s="17">
        <v>16670</v>
      </c>
      <c r="CE48" s="17">
        <v>15069</v>
      </c>
      <c r="CF48" s="17">
        <v>-2</v>
      </c>
      <c r="CG48" s="17">
        <v>15071</v>
      </c>
      <c r="CH48" s="17">
        <v>15455</v>
      </c>
      <c r="CI48" s="17" t="s">
        <v>3</v>
      </c>
      <c r="CJ48" s="17">
        <v>15455</v>
      </c>
      <c r="CK48" s="17">
        <v>16917</v>
      </c>
      <c r="CL48" s="17" t="s">
        <v>3</v>
      </c>
      <c r="CM48" s="17">
        <v>16917</v>
      </c>
      <c r="CN48" s="17">
        <v>18370</v>
      </c>
      <c r="CO48" s="17" t="s">
        <v>3</v>
      </c>
      <c r="CP48" s="17">
        <v>18370</v>
      </c>
      <c r="CQ48" s="17">
        <v>21864</v>
      </c>
      <c r="CR48" s="17">
        <v>-425</v>
      </c>
      <c r="CS48" s="17">
        <v>22289</v>
      </c>
      <c r="CT48" s="17">
        <v>22747</v>
      </c>
      <c r="CU48" s="17" t="s">
        <v>3</v>
      </c>
      <c r="CV48" s="17">
        <v>22747</v>
      </c>
      <c r="CW48" s="17">
        <v>23140</v>
      </c>
      <c r="CX48" s="17" t="s">
        <v>3</v>
      </c>
      <c r="CY48" s="17">
        <v>23140</v>
      </c>
      <c r="CZ48" s="17">
        <v>21540</v>
      </c>
      <c r="DA48" s="17" t="s">
        <v>3</v>
      </c>
      <c r="DB48" s="17">
        <v>21540</v>
      </c>
      <c r="DC48" s="17">
        <v>21340</v>
      </c>
      <c r="DD48" s="17">
        <v>1</v>
      </c>
      <c r="DE48" s="17">
        <v>21339</v>
      </c>
      <c r="DF48" s="17">
        <v>20898</v>
      </c>
      <c r="DG48" s="17" t="s">
        <v>3</v>
      </c>
      <c r="DH48" s="17">
        <v>20898</v>
      </c>
      <c r="DI48" s="17">
        <v>21114</v>
      </c>
      <c r="DJ48" s="17" t="s">
        <v>3</v>
      </c>
      <c r="DK48" s="17">
        <v>21114</v>
      </c>
      <c r="DL48" s="17">
        <v>21815</v>
      </c>
      <c r="DM48" s="17" t="s">
        <v>3</v>
      </c>
      <c r="DN48" s="17">
        <v>21815</v>
      </c>
      <c r="DO48" s="17">
        <v>22213</v>
      </c>
      <c r="DP48" s="17" t="s">
        <v>3</v>
      </c>
      <c r="DQ48" s="17">
        <v>22213</v>
      </c>
      <c r="DR48" s="17">
        <v>21936</v>
      </c>
      <c r="DS48" s="17" t="s">
        <v>3</v>
      </c>
      <c r="DT48" s="17">
        <v>21936</v>
      </c>
      <c r="DU48" s="17">
        <v>21298</v>
      </c>
      <c r="DV48" s="17" t="s">
        <v>3</v>
      </c>
      <c r="DW48" s="17">
        <v>21298</v>
      </c>
      <c r="DX48" s="17">
        <v>20093</v>
      </c>
      <c r="DY48" s="17" t="s">
        <v>3</v>
      </c>
      <c r="DZ48" s="17">
        <v>20093</v>
      </c>
      <c r="EA48" s="17">
        <v>21173</v>
      </c>
      <c r="EB48" s="17" t="s">
        <v>3</v>
      </c>
      <c r="EC48" s="17">
        <v>21173</v>
      </c>
      <c r="ED48" s="17">
        <v>20378</v>
      </c>
      <c r="EE48" s="17" t="s">
        <v>3</v>
      </c>
      <c r="EF48" s="17">
        <v>20378</v>
      </c>
      <c r="EG48" s="17">
        <v>19982</v>
      </c>
      <c r="EH48" s="17">
        <v>2</v>
      </c>
      <c r="EI48" s="17">
        <v>19980</v>
      </c>
      <c r="EJ48" s="17">
        <v>19703</v>
      </c>
      <c r="EK48" s="17">
        <v>4</v>
      </c>
      <c r="EL48" s="17">
        <v>19699</v>
      </c>
      <c r="EM48" s="17">
        <v>20049</v>
      </c>
      <c r="EN48" s="170">
        <f t="shared" si="0"/>
        <v>-329</v>
      </c>
      <c r="EO48" s="17">
        <v>20047</v>
      </c>
      <c r="EP48" s="17">
        <v>20537</v>
      </c>
      <c r="EQ48" s="17">
        <v>3</v>
      </c>
      <c r="ER48" s="17">
        <v>20534</v>
      </c>
      <c r="ES48" s="17">
        <v>19690</v>
      </c>
      <c r="ET48" s="17">
        <v>3</v>
      </c>
      <c r="EU48" s="17">
        <v>19687</v>
      </c>
      <c r="EV48" s="17">
        <v>19680</v>
      </c>
      <c r="EW48" s="17">
        <v>3</v>
      </c>
      <c r="EX48" s="17">
        <v>19677</v>
      </c>
      <c r="EY48" s="17">
        <v>19796</v>
      </c>
      <c r="EZ48" s="17">
        <v>3</v>
      </c>
      <c r="FA48" s="17">
        <v>19793</v>
      </c>
      <c r="FB48" s="17">
        <v>19806</v>
      </c>
      <c r="FC48" s="17">
        <v>3</v>
      </c>
      <c r="FD48" s="17">
        <v>19803</v>
      </c>
      <c r="FE48" s="17">
        <v>19741</v>
      </c>
      <c r="FF48" s="17">
        <v>3</v>
      </c>
      <c r="FG48" s="17">
        <v>19738</v>
      </c>
    </row>
    <row r="49" spans="1:163" ht="13.5" customHeight="1">
      <c r="A49" s="36" t="s">
        <v>178</v>
      </c>
      <c r="B49" s="17" t="s">
        <v>3</v>
      </c>
      <c r="C49" s="17" t="s">
        <v>3</v>
      </c>
      <c r="D49" s="17" t="s">
        <v>3</v>
      </c>
      <c r="E49" s="17" t="s">
        <v>3</v>
      </c>
      <c r="F49" s="17" t="s">
        <v>3</v>
      </c>
      <c r="G49" s="17" t="s">
        <v>3</v>
      </c>
      <c r="H49" s="17" t="s">
        <v>3</v>
      </c>
      <c r="I49" s="17" t="s">
        <v>3</v>
      </c>
      <c r="J49" s="17" t="s">
        <v>3</v>
      </c>
      <c r="K49" s="17" t="s">
        <v>3</v>
      </c>
      <c r="L49" s="17" t="s">
        <v>3</v>
      </c>
      <c r="M49" s="17" t="s">
        <v>3</v>
      </c>
      <c r="N49" s="17" t="s">
        <v>3</v>
      </c>
      <c r="O49" s="17" t="s">
        <v>3</v>
      </c>
      <c r="P49" s="17" t="s">
        <v>3</v>
      </c>
      <c r="Q49" s="17" t="s">
        <v>3</v>
      </c>
      <c r="R49" s="17" t="s">
        <v>3</v>
      </c>
      <c r="S49" s="17" t="s">
        <v>3</v>
      </c>
      <c r="T49" s="17" t="s">
        <v>3</v>
      </c>
      <c r="U49" s="17" t="s">
        <v>3</v>
      </c>
      <c r="V49" s="17" t="s">
        <v>3</v>
      </c>
      <c r="W49" s="17">
        <v>110</v>
      </c>
      <c r="X49" s="17" t="s">
        <v>3</v>
      </c>
      <c r="Y49" s="17">
        <v>110</v>
      </c>
      <c r="Z49" s="17">
        <v>193</v>
      </c>
      <c r="AA49" s="17" t="s">
        <v>3</v>
      </c>
      <c r="AB49" s="17">
        <v>193</v>
      </c>
      <c r="AC49" s="17">
        <v>186</v>
      </c>
      <c r="AD49" s="17" t="s">
        <v>3</v>
      </c>
      <c r="AE49" s="17">
        <v>186</v>
      </c>
      <c r="AF49" s="17">
        <v>1577</v>
      </c>
      <c r="AG49" s="17">
        <v>398</v>
      </c>
      <c r="AH49" s="17">
        <v>1180</v>
      </c>
      <c r="AI49" s="17">
        <v>1780</v>
      </c>
      <c r="AJ49" s="17">
        <v>126</v>
      </c>
      <c r="AK49" s="17">
        <v>1653</v>
      </c>
      <c r="AL49" s="17">
        <v>1687</v>
      </c>
      <c r="AM49" s="17">
        <v>2</v>
      </c>
      <c r="AN49" s="17">
        <v>1685</v>
      </c>
      <c r="AO49" s="17">
        <v>1993</v>
      </c>
      <c r="AP49" s="17">
        <v>3</v>
      </c>
      <c r="AQ49" s="17">
        <v>1991</v>
      </c>
      <c r="AR49" s="17">
        <v>2026</v>
      </c>
      <c r="AS49" s="17">
        <v>2</v>
      </c>
      <c r="AT49" s="17">
        <v>2024</v>
      </c>
      <c r="AU49" s="17">
        <v>2141</v>
      </c>
      <c r="AV49" s="17">
        <v>2</v>
      </c>
      <c r="AW49" s="17">
        <v>2139</v>
      </c>
      <c r="AX49" s="17">
        <v>2046</v>
      </c>
      <c r="AY49" s="17" t="s">
        <v>3</v>
      </c>
      <c r="AZ49" s="17">
        <v>2046</v>
      </c>
      <c r="BA49" s="17">
        <v>1829</v>
      </c>
      <c r="BB49" s="17" t="s">
        <v>3</v>
      </c>
      <c r="BC49" s="17">
        <v>1829</v>
      </c>
      <c r="BD49" s="17">
        <v>1585</v>
      </c>
      <c r="BE49" s="17" t="s">
        <v>3</v>
      </c>
      <c r="BF49" s="17">
        <v>1585</v>
      </c>
      <c r="BG49" s="17">
        <v>1393</v>
      </c>
      <c r="BH49" s="17" t="s">
        <v>3</v>
      </c>
      <c r="BI49" s="17">
        <v>1393</v>
      </c>
      <c r="BJ49" s="17">
        <v>1314</v>
      </c>
      <c r="BK49" s="17" t="s">
        <v>3</v>
      </c>
      <c r="BL49" s="17">
        <v>1314</v>
      </c>
      <c r="BM49" s="17">
        <v>1742</v>
      </c>
      <c r="BN49" s="17" t="s">
        <v>3</v>
      </c>
      <c r="BO49" s="17">
        <v>1742</v>
      </c>
      <c r="BP49" s="17">
        <v>1142</v>
      </c>
      <c r="BQ49" s="17" t="s">
        <v>318</v>
      </c>
      <c r="BR49" s="17">
        <v>1142</v>
      </c>
      <c r="BS49" s="17">
        <v>1068</v>
      </c>
      <c r="BT49" s="17" t="s">
        <v>318</v>
      </c>
      <c r="BU49" s="17">
        <v>1067</v>
      </c>
      <c r="BV49" s="17">
        <v>2126</v>
      </c>
      <c r="BW49" s="17" t="s">
        <v>318</v>
      </c>
      <c r="BX49" s="17">
        <v>2125</v>
      </c>
      <c r="BY49" s="17">
        <v>1419</v>
      </c>
      <c r="BZ49" s="17" t="s">
        <v>3</v>
      </c>
      <c r="CA49" s="17">
        <v>1419</v>
      </c>
      <c r="CB49" s="17">
        <v>1067</v>
      </c>
      <c r="CC49" s="17" t="s">
        <v>3</v>
      </c>
      <c r="CD49" s="17">
        <v>1067</v>
      </c>
      <c r="CE49" s="17">
        <v>1221</v>
      </c>
      <c r="CF49" s="17" t="s">
        <v>3</v>
      </c>
      <c r="CG49" s="17">
        <v>1221</v>
      </c>
      <c r="CH49" s="17">
        <v>1132</v>
      </c>
      <c r="CI49" s="17" t="s">
        <v>3</v>
      </c>
      <c r="CJ49" s="17">
        <v>1132</v>
      </c>
      <c r="CK49" s="17">
        <v>1176</v>
      </c>
      <c r="CL49" s="17" t="s">
        <v>3</v>
      </c>
      <c r="CM49" s="17">
        <v>1176</v>
      </c>
      <c r="CN49" s="17">
        <v>1495</v>
      </c>
      <c r="CO49" s="17" t="s">
        <v>3</v>
      </c>
      <c r="CP49" s="17">
        <v>1495</v>
      </c>
      <c r="CQ49" s="17">
        <v>2161</v>
      </c>
      <c r="CR49" s="17" t="s">
        <v>3</v>
      </c>
      <c r="CS49" s="17">
        <v>2161</v>
      </c>
      <c r="CT49" s="17">
        <v>1773</v>
      </c>
      <c r="CU49" s="17" t="s">
        <v>3</v>
      </c>
      <c r="CV49" s="17">
        <v>1773</v>
      </c>
      <c r="CW49" s="17">
        <v>2030</v>
      </c>
      <c r="CX49" s="17" t="s">
        <v>3</v>
      </c>
      <c r="CY49" s="17">
        <v>2030</v>
      </c>
      <c r="CZ49" s="17">
        <v>1891</v>
      </c>
      <c r="DA49" s="17" t="s">
        <v>3</v>
      </c>
      <c r="DB49" s="17">
        <v>1891</v>
      </c>
      <c r="DC49" s="17">
        <v>2095</v>
      </c>
      <c r="DD49" s="17" t="s">
        <v>3</v>
      </c>
      <c r="DE49" s="17">
        <v>2095</v>
      </c>
      <c r="DF49" s="17">
        <v>2637</v>
      </c>
      <c r="DG49" s="17" t="s">
        <v>3</v>
      </c>
      <c r="DH49" s="17">
        <v>2637</v>
      </c>
      <c r="DI49" s="17">
        <v>2498</v>
      </c>
      <c r="DJ49" s="17" t="s">
        <v>3</v>
      </c>
      <c r="DK49" s="17">
        <v>2498</v>
      </c>
      <c r="DL49" s="17">
        <v>2663</v>
      </c>
      <c r="DM49" s="17" t="s">
        <v>3</v>
      </c>
      <c r="DN49" s="17">
        <v>2663</v>
      </c>
      <c r="DO49" s="17">
        <v>4533</v>
      </c>
      <c r="DP49" s="17" t="s">
        <v>3</v>
      </c>
      <c r="DQ49" s="17">
        <v>4533</v>
      </c>
      <c r="DR49" s="17">
        <v>4598</v>
      </c>
      <c r="DS49" s="17" t="s">
        <v>3</v>
      </c>
      <c r="DT49" s="17">
        <v>4598</v>
      </c>
      <c r="DU49" s="17">
        <v>4419</v>
      </c>
      <c r="DV49" s="17" t="s">
        <v>3</v>
      </c>
      <c r="DW49" s="17">
        <v>4419</v>
      </c>
      <c r="DX49" s="17">
        <v>3817</v>
      </c>
      <c r="DY49" s="17" t="s">
        <v>3</v>
      </c>
      <c r="DZ49" s="17">
        <v>3817</v>
      </c>
      <c r="EA49" s="17">
        <v>3532</v>
      </c>
      <c r="EB49" s="17" t="s">
        <v>3</v>
      </c>
      <c r="EC49" s="17">
        <v>3532</v>
      </c>
      <c r="ED49" s="17">
        <v>3537</v>
      </c>
      <c r="EE49" s="17" t="s">
        <v>3</v>
      </c>
      <c r="EF49" s="17">
        <v>3537</v>
      </c>
      <c r="EG49" s="17">
        <v>3437</v>
      </c>
      <c r="EH49" s="17" t="s">
        <v>3</v>
      </c>
      <c r="EI49" s="17">
        <v>3437</v>
      </c>
      <c r="EJ49" s="17">
        <v>3262</v>
      </c>
      <c r="EK49" s="17" t="s">
        <v>3</v>
      </c>
      <c r="EL49" s="17">
        <v>3262</v>
      </c>
      <c r="EM49" s="17">
        <v>3183</v>
      </c>
      <c r="EN49" s="170">
        <f t="shared" si="0"/>
        <v>-354</v>
      </c>
      <c r="EO49" s="17">
        <v>3183</v>
      </c>
      <c r="EP49" s="17">
        <v>3271</v>
      </c>
      <c r="EQ49" s="17" t="s">
        <v>3</v>
      </c>
      <c r="ER49" s="17">
        <v>3271</v>
      </c>
      <c r="ES49" s="17">
        <v>1079</v>
      </c>
      <c r="ET49" s="17" t="s">
        <v>3</v>
      </c>
      <c r="EU49" s="17">
        <v>1079</v>
      </c>
      <c r="EV49" s="17">
        <v>303</v>
      </c>
      <c r="EW49" s="17" t="s">
        <v>3</v>
      </c>
      <c r="EX49" s="17">
        <v>303</v>
      </c>
      <c r="EY49" s="17">
        <v>135</v>
      </c>
      <c r="EZ49" s="17" t="s">
        <v>3</v>
      </c>
      <c r="FA49" s="17">
        <v>135</v>
      </c>
      <c r="FB49" s="17" t="s">
        <v>3</v>
      </c>
      <c r="FC49" s="17" t="s">
        <v>3</v>
      </c>
      <c r="FD49" s="17" t="s">
        <v>3</v>
      </c>
      <c r="FE49" s="17" t="s">
        <v>3</v>
      </c>
      <c r="FF49" s="17" t="s">
        <v>3</v>
      </c>
      <c r="FG49" s="17" t="s">
        <v>3</v>
      </c>
    </row>
    <row r="50" spans="1:163" ht="13.5" customHeight="1">
      <c r="A50" s="36" t="s">
        <v>179</v>
      </c>
      <c r="B50" s="17" t="s">
        <v>3</v>
      </c>
      <c r="C50" s="17" t="s">
        <v>3</v>
      </c>
      <c r="D50" s="17" t="s">
        <v>3</v>
      </c>
      <c r="E50" s="17" t="s">
        <v>3</v>
      </c>
      <c r="F50" s="17" t="s">
        <v>3</v>
      </c>
      <c r="G50" s="17" t="s">
        <v>3</v>
      </c>
      <c r="H50" s="17" t="s">
        <v>3</v>
      </c>
      <c r="I50" s="17" t="s">
        <v>3</v>
      </c>
      <c r="J50" s="17" t="s">
        <v>3</v>
      </c>
      <c r="K50" s="17" t="s">
        <v>3</v>
      </c>
      <c r="L50" s="17" t="s">
        <v>3</v>
      </c>
      <c r="M50" s="17" t="s">
        <v>3</v>
      </c>
      <c r="N50" s="17" t="s">
        <v>3</v>
      </c>
      <c r="O50" s="17" t="s">
        <v>3</v>
      </c>
      <c r="P50" s="17" t="s">
        <v>3</v>
      </c>
      <c r="Q50" s="17">
        <v>808</v>
      </c>
      <c r="R50" s="17">
        <v>808</v>
      </c>
      <c r="S50" s="17" t="s">
        <v>3</v>
      </c>
      <c r="T50" s="17">
        <v>86</v>
      </c>
      <c r="U50" s="17">
        <v>86</v>
      </c>
      <c r="V50" s="17" t="s">
        <v>3</v>
      </c>
      <c r="W50" s="17">
        <v>901</v>
      </c>
      <c r="X50" s="17">
        <v>901</v>
      </c>
      <c r="Y50" s="17" t="s">
        <v>3</v>
      </c>
      <c r="Z50" s="17">
        <v>881</v>
      </c>
      <c r="AA50" s="17">
        <v>881</v>
      </c>
      <c r="AB50" s="17" t="s">
        <v>3</v>
      </c>
      <c r="AC50" s="17">
        <v>773</v>
      </c>
      <c r="AD50" s="17">
        <v>773</v>
      </c>
      <c r="AE50" s="17" t="s">
        <v>3</v>
      </c>
      <c r="AF50" s="17">
        <v>1275</v>
      </c>
      <c r="AG50" s="17">
        <v>1275</v>
      </c>
      <c r="AH50" s="17" t="s">
        <v>3</v>
      </c>
      <c r="AI50" s="17">
        <v>1318</v>
      </c>
      <c r="AJ50" s="17">
        <v>1318</v>
      </c>
      <c r="AK50" s="17" t="s">
        <v>3</v>
      </c>
      <c r="AL50" s="17">
        <v>1201</v>
      </c>
      <c r="AM50" s="17">
        <v>1201</v>
      </c>
      <c r="AN50" s="17" t="s">
        <v>3</v>
      </c>
      <c r="AO50" s="17">
        <v>1213</v>
      </c>
      <c r="AP50" s="17">
        <v>1213</v>
      </c>
      <c r="AQ50" s="17" t="s">
        <v>3</v>
      </c>
      <c r="AR50" s="17">
        <v>1193</v>
      </c>
      <c r="AS50" s="17">
        <v>1193</v>
      </c>
      <c r="AT50" s="17" t="s">
        <v>3</v>
      </c>
      <c r="AU50" s="17">
        <v>1100</v>
      </c>
      <c r="AV50" s="17">
        <v>1100</v>
      </c>
      <c r="AW50" s="17" t="s">
        <v>3</v>
      </c>
      <c r="AX50" s="17">
        <v>1415</v>
      </c>
      <c r="AY50" s="17">
        <v>1415</v>
      </c>
      <c r="AZ50" s="17" t="s">
        <v>3</v>
      </c>
      <c r="BA50" s="17">
        <v>1410</v>
      </c>
      <c r="BB50" s="17">
        <v>1410</v>
      </c>
      <c r="BC50" s="17" t="s">
        <v>3</v>
      </c>
      <c r="BD50" s="17">
        <v>2698</v>
      </c>
      <c r="BE50" s="17">
        <v>2698</v>
      </c>
      <c r="BF50" s="17" t="s">
        <v>3</v>
      </c>
      <c r="BG50" s="17">
        <v>4002</v>
      </c>
      <c r="BH50" s="17">
        <v>4002</v>
      </c>
      <c r="BI50" s="17" t="s">
        <v>3</v>
      </c>
      <c r="BJ50" s="17">
        <v>4354</v>
      </c>
      <c r="BK50" s="17">
        <v>4354</v>
      </c>
      <c r="BL50" s="17" t="s">
        <v>3</v>
      </c>
      <c r="BM50" s="17">
        <v>4885</v>
      </c>
      <c r="BN50" s="17">
        <v>4885</v>
      </c>
      <c r="BO50" s="17" t="s">
        <v>3</v>
      </c>
      <c r="BP50" s="17">
        <v>7345</v>
      </c>
      <c r="BQ50" s="17">
        <v>7345</v>
      </c>
      <c r="BR50" s="17" t="s">
        <v>3</v>
      </c>
      <c r="BS50" s="17">
        <v>8781</v>
      </c>
      <c r="BT50" s="17">
        <v>8781</v>
      </c>
      <c r="BU50" s="17" t="s">
        <v>3</v>
      </c>
      <c r="BV50" s="17">
        <v>10950</v>
      </c>
      <c r="BW50" s="17">
        <v>10950</v>
      </c>
      <c r="BX50" s="17" t="s">
        <v>3</v>
      </c>
      <c r="BY50" s="17">
        <v>15244</v>
      </c>
      <c r="BZ50" s="17">
        <v>15244</v>
      </c>
      <c r="CA50" s="17" t="s">
        <v>3</v>
      </c>
      <c r="CB50" s="17">
        <v>19159</v>
      </c>
      <c r="CC50" s="17">
        <v>19159</v>
      </c>
      <c r="CD50" s="17" t="s">
        <v>3</v>
      </c>
      <c r="CE50" s="17">
        <v>21856</v>
      </c>
      <c r="CF50" s="17">
        <v>21856</v>
      </c>
      <c r="CG50" s="17" t="s">
        <v>3</v>
      </c>
      <c r="CH50" s="17">
        <v>23239</v>
      </c>
      <c r="CI50" s="17">
        <v>23239</v>
      </c>
      <c r="CJ50" s="17" t="s">
        <v>3</v>
      </c>
      <c r="CK50" s="17">
        <v>25632</v>
      </c>
      <c r="CL50" s="17">
        <v>25632</v>
      </c>
      <c r="CM50" s="17" t="s">
        <v>3</v>
      </c>
      <c r="CN50" s="17">
        <v>26099</v>
      </c>
      <c r="CO50" s="17">
        <v>26099</v>
      </c>
      <c r="CP50" s="17" t="s">
        <v>3</v>
      </c>
      <c r="CQ50" s="17">
        <v>26123</v>
      </c>
      <c r="CR50" s="17">
        <v>26123</v>
      </c>
      <c r="CS50" s="17" t="s">
        <v>3</v>
      </c>
      <c r="CT50" s="17">
        <v>27826</v>
      </c>
      <c r="CU50" s="17">
        <v>27826</v>
      </c>
      <c r="CV50" s="17" t="s">
        <v>3</v>
      </c>
      <c r="CW50" s="17">
        <v>31961</v>
      </c>
      <c r="CX50" s="17">
        <v>31961</v>
      </c>
      <c r="CY50" s="17" t="s">
        <v>3</v>
      </c>
      <c r="CZ50" s="17">
        <v>33134</v>
      </c>
      <c r="DA50" s="17">
        <v>33134</v>
      </c>
      <c r="DB50" s="17" t="s">
        <v>3</v>
      </c>
      <c r="DC50" s="17">
        <v>34559</v>
      </c>
      <c r="DD50" s="17">
        <v>34559</v>
      </c>
      <c r="DE50" s="17" t="s">
        <v>3</v>
      </c>
      <c r="DF50" s="17">
        <v>36166</v>
      </c>
      <c r="DG50" s="17">
        <v>36166</v>
      </c>
      <c r="DH50" s="17" t="s">
        <v>3</v>
      </c>
      <c r="DI50" s="17">
        <v>38274</v>
      </c>
      <c r="DJ50" s="17">
        <v>38274</v>
      </c>
      <c r="DK50" s="17" t="s">
        <v>3</v>
      </c>
      <c r="DL50" s="17">
        <v>40600</v>
      </c>
      <c r="DM50" s="17">
        <v>40600</v>
      </c>
      <c r="DN50" s="17" t="s">
        <v>3</v>
      </c>
      <c r="DO50" s="17">
        <v>42418</v>
      </c>
      <c r="DP50" s="17">
        <v>42418</v>
      </c>
      <c r="DQ50" s="17" t="s">
        <v>3</v>
      </c>
      <c r="DR50" s="17">
        <v>54712</v>
      </c>
      <c r="DS50" s="17">
        <v>54712</v>
      </c>
      <c r="DT50" s="17" t="s">
        <v>3</v>
      </c>
      <c r="DU50" s="17">
        <v>55652</v>
      </c>
      <c r="DV50" s="17">
        <v>55652</v>
      </c>
      <c r="DW50" s="17" t="s">
        <v>3</v>
      </c>
      <c r="DX50" s="17">
        <v>54890</v>
      </c>
      <c r="DY50" s="17">
        <v>54890</v>
      </c>
      <c r="DZ50" s="17" t="s">
        <v>3</v>
      </c>
      <c r="EA50" s="17">
        <v>57513</v>
      </c>
      <c r="EB50" s="17">
        <v>57513</v>
      </c>
      <c r="EC50" s="17" t="s">
        <v>3</v>
      </c>
      <c r="ED50" s="17">
        <v>60087</v>
      </c>
      <c r="EE50" s="17">
        <v>60087</v>
      </c>
      <c r="EF50" s="17" t="s">
        <v>3</v>
      </c>
      <c r="EG50" s="17">
        <v>60084</v>
      </c>
      <c r="EH50" s="17">
        <v>60084</v>
      </c>
      <c r="EI50" s="17" t="s">
        <v>3</v>
      </c>
      <c r="EJ50" s="17">
        <v>60580</v>
      </c>
      <c r="EK50" s="17">
        <v>60580</v>
      </c>
      <c r="EL50" s="17" t="s">
        <v>3</v>
      </c>
      <c r="EM50" s="17">
        <v>59749</v>
      </c>
      <c r="EN50" s="170">
        <f t="shared" si="0"/>
        <v>-338</v>
      </c>
      <c r="EO50" s="17" t="s">
        <v>3</v>
      </c>
      <c r="EP50" s="17">
        <v>56763</v>
      </c>
      <c r="EQ50" s="17">
        <v>56763</v>
      </c>
      <c r="ER50" s="17" t="s">
        <v>3</v>
      </c>
      <c r="ES50" s="17">
        <v>57135</v>
      </c>
      <c r="ET50" s="17">
        <v>57135</v>
      </c>
      <c r="EU50" s="17" t="s">
        <v>3</v>
      </c>
      <c r="EV50" s="17">
        <v>57938</v>
      </c>
      <c r="EW50" s="17">
        <v>57938</v>
      </c>
      <c r="EX50" s="17" t="s">
        <v>3</v>
      </c>
      <c r="EY50" s="17">
        <v>59007</v>
      </c>
      <c r="EZ50" s="17">
        <v>59007</v>
      </c>
      <c r="FA50" s="17" t="s">
        <v>3</v>
      </c>
      <c r="FB50" s="17">
        <v>60202</v>
      </c>
      <c r="FC50" s="17">
        <v>60202</v>
      </c>
      <c r="FD50" s="17" t="s">
        <v>3</v>
      </c>
      <c r="FE50" s="17">
        <v>61525</v>
      </c>
      <c r="FF50" s="17">
        <v>61525</v>
      </c>
      <c r="FG50" s="17" t="s">
        <v>3</v>
      </c>
    </row>
    <row r="51" spans="1:163" ht="13.5" customHeight="1">
      <c r="A51" s="36" t="s">
        <v>180</v>
      </c>
      <c r="B51" s="17" t="s">
        <v>3</v>
      </c>
      <c r="C51" s="17" t="s">
        <v>3</v>
      </c>
      <c r="D51" s="17" t="s">
        <v>3</v>
      </c>
      <c r="E51" s="17" t="s">
        <v>3</v>
      </c>
      <c r="F51" s="17" t="s">
        <v>3</v>
      </c>
      <c r="G51" s="17" t="s">
        <v>3</v>
      </c>
      <c r="H51" s="17" t="s">
        <v>3</v>
      </c>
      <c r="I51" s="17" t="s">
        <v>3</v>
      </c>
      <c r="J51" s="17" t="s">
        <v>3</v>
      </c>
      <c r="K51" s="17" t="s">
        <v>3</v>
      </c>
      <c r="L51" s="17" t="s">
        <v>3</v>
      </c>
      <c r="M51" s="17" t="s">
        <v>3</v>
      </c>
      <c r="N51" s="17" t="s">
        <v>3</v>
      </c>
      <c r="O51" s="17" t="s">
        <v>3</v>
      </c>
      <c r="P51" s="17" t="s">
        <v>3</v>
      </c>
      <c r="Q51" s="17" t="s">
        <v>3</v>
      </c>
      <c r="R51" s="17" t="s">
        <v>3</v>
      </c>
      <c r="S51" s="17" t="s">
        <v>3</v>
      </c>
      <c r="T51" s="17" t="s">
        <v>3</v>
      </c>
      <c r="U51" s="17" t="s">
        <v>3</v>
      </c>
      <c r="V51" s="17" t="s">
        <v>3</v>
      </c>
      <c r="W51" s="17" t="s">
        <v>3</v>
      </c>
      <c r="X51" s="17" t="s">
        <v>3</v>
      </c>
      <c r="Y51" s="17" t="s">
        <v>3</v>
      </c>
      <c r="Z51" s="17" t="s">
        <v>3</v>
      </c>
      <c r="AA51" s="17" t="s">
        <v>3</v>
      </c>
      <c r="AB51" s="17" t="s">
        <v>3</v>
      </c>
      <c r="AC51" s="17" t="s">
        <v>3</v>
      </c>
      <c r="AD51" s="17" t="s">
        <v>3</v>
      </c>
      <c r="AE51" s="17" t="s">
        <v>3</v>
      </c>
      <c r="AF51" s="17" t="s">
        <v>3</v>
      </c>
      <c r="AG51" s="17" t="s">
        <v>3</v>
      </c>
      <c r="AH51" s="17" t="s">
        <v>3</v>
      </c>
      <c r="AI51" s="17" t="s">
        <v>3</v>
      </c>
      <c r="AJ51" s="17" t="s">
        <v>3</v>
      </c>
      <c r="AK51" s="17" t="s">
        <v>3</v>
      </c>
      <c r="AL51" s="17" t="s">
        <v>3</v>
      </c>
      <c r="AM51" s="17" t="s">
        <v>3</v>
      </c>
      <c r="AN51" s="17" t="s">
        <v>3</v>
      </c>
      <c r="AO51" s="17" t="s">
        <v>3</v>
      </c>
      <c r="AP51" s="17" t="s">
        <v>3</v>
      </c>
      <c r="AQ51" s="17" t="s">
        <v>3</v>
      </c>
      <c r="AR51" s="17" t="s">
        <v>3</v>
      </c>
      <c r="AS51" s="17" t="s">
        <v>3</v>
      </c>
      <c r="AT51" s="17" t="s">
        <v>3</v>
      </c>
      <c r="AU51" s="17" t="s">
        <v>3</v>
      </c>
      <c r="AV51" s="17" t="s">
        <v>3</v>
      </c>
      <c r="AW51" s="17" t="s">
        <v>3</v>
      </c>
      <c r="AX51" s="17" t="s">
        <v>3</v>
      </c>
      <c r="AY51" s="17" t="s">
        <v>3</v>
      </c>
      <c r="AZ51" s="17" t="s">
        <v>3</v>
      </c>
      <c r="BA51" s="17" t="s">
        <v>3</v>
      </c>
      <c r="BB51" s="17" t="s">
        <v>3</v>
      </c>
      <c r="BC51" s="17" t="s">
        <v>3</v>
      </c>
      <c r="BD51" s="17" t="s">
        <v>3</v>
      </c>
      <c r="BE51" s="17" t="s">
        <v>3</v>
      </c>
      <c r="BF51" s="17" t="s">
        <v>3</v>
      </c>
      <c r="BG51" s="17" t="s">
        <v>3</v>
      </c>
      <c r="BH51" s="17" t="s">
        <v>3</v>
      </c>
      <c r="BI51" s="17" t="s">
        <v>3</v>
      </c>
      <c r="BJ51" s="17" t="s">
        <v>3</v>
      </c>
      <c r="BK51" s="17" t="s">
        <v>3</v>
      </c>
      <c r="BL51" s="17" t="s">
        <v>3</v>
      </c>
      <c r="BM51" s="17" t="s">
        <v>3</v>
      </c>
      <c r="BN51" s="17" t="s">
        <v>3</v>
      </c>
      <c r="BO51" s="17" t="s">
        <v>3</v>
      </c>
      <c r="BP51" s="17" t="s">
        <v>3</v>
      </c>
      <c r="BQ51" s="17" t="s">
        <v>3</v>
      </c>
      <c r="BR51" s="17" t="s">
        <v>3</v>
      </c>
      <c r="BS51" s="17">
        <v>411</v>
      </c>
      <c r="BT51" s="17" t="s">
        <v>3</v>
      </c>
      <c r="BU51" s="17">
        <v>411</v>
      </c>
      <c r="BV51" s="17">
        <v>786</v>
      </c>
      <c r="BW51" s="17" t="s">
        <v>3</v>
      </c>
      <c r="BX51" s="17">
        <v>786</v>
      </c>
      <c r="BY51" s="17">
        <v>933</v>
      </c>
      <c r="BZ51" s="17" t="s">
        <v>3</v>
      </c>
      <c r="CA51" s="17">
        <v>933</v>
      </c>
      <c r="CB51" s="17">
        <v>933</v>
      </c>
      <c r="CC51" s="17" t="s">
        <v>3</v>
      </c>
      <c r="CD51" s="17">
        <v>933</v>
      </c>
      <c r="CE51" s="17">
        <v>2307</v>
      </c>
      <c r="CF51" s="17" t="s">
        <v>3</v>
      </c>
      <c r="CG51" s="17">
        <v>2307</v>
      </c>
      <c r="CH51" s="17">
        <v>3122</v>
      </c>
      <c r="CI51" s="17">
        <v>2</v>
      </c>
      <c r="CJ51" s="17">
        <v>3120</v>
      </c>
      <c r="CK51" s="17">
        <v>3286</v>
      </c>
      <c r="CL51" s="17">
        <v>3</v>
      </c>
      <c r="CM51" s="17">
        <v>3283</v>
      </c>
      <c r="CN51" s="17">
        <v>3307</v>
      </c>
      <c r="CO51" s="17">
        <v>5</v>
      </c>
      <c r="CP51" s="17">
        <v>3302</v>
      </c>
      <c r="CQ51" s="17">
        <v>3717</v>
      </c>
      <c r="CR51" s="17">
        <v>12</v>
      </c>
      <c r="CS51" s="17">
        <v>3705</v>
      </c>
      <c r="CT51" s="17">
        <v>4539</v>
      </c>
      <c r="CU51" s="17">
        <v>14</v>
      </c>
      <c r="CV51" s="17">
        <v>4525</v>
      </c>
      <c r="CW51" s="17">
        <v>5203</v>
      </c>
      <c r="CX51" s="17">
        <v>14</v>
      </c>
      <c r="CY51" s="17">
        <v>5189</v>
      </c>
      <c r="CZ51" s="17">
        <v>4833</v>
      </c>
      <c r="DA51" s="17">
        <v>7</v>
      </c>
      <c r="DB51" s="17">
        <v>4826</v>
      </c>
      <c r="DC51" s="17">
        <v>4901</v>
      </c>
      <c r="DD51" s="17">
        <v>7</v>
      </c>
      <c r="DE51" s="17">
        <v>4894</v>
      </c>
      <c r="DF51" s="17">
        <v>5252</v>
      </c>
      <c r="DG51" s="17">
        <v>7</v>
      </c>
      <c r="DH51" s="17">
        <v>5245</v>
      </c>
      <c r="DI51" s="17">
        <v>5129</v>
      </c>
      <c r="DJ51" s="17">
        <v>7</v>
      </c>
      <c r="DK51" s="17">
        <v>5122</v>
      </c>
      <c r="DL51" s="17">
        <v>4983</v>
      </c>
      <c r="DM51" s="17">
        <v>6</v>
      </c>
      <c r="DN51" s="17">
        <v>4977</v>
      </c>
      <c r="DO51" s="17">
        <v>5305</v>
      </c>
      <c r="DP51" s="17">
        <v>7</v>
      </c>
      <c r="DQ51" s="17">
        <v>5298</v>
      </c>
      <c r="DR51" s="17">
        <v>5859</v>
      </c>
      <c r="DS51" s="17">
        <v>7</v>
      </c>
      <c r="DT51" s="17">
        <v>5852</v>
      </c>
      <c r="DU51" s="17">
        <v>6084</v>
      </c>
      <c r="DV51" s="17">
        <v>9</v>
      </c>
      <c r="DW51" s="17">
        <v>6075</v>
      </c>
      <c r="DX51" s="17">
        <v>5028</v>
      </c>
      <c r="DY51" s="17">
        <v>9</v>
      </c>
      <c r="DZ51" s="17">
        <v>5019</v>
      </c>
      <c r="EA51" s="17">
        <v>5049</v>
      </c>
      <c r="EB51" s="17">
        <v>9</v>
      </c>
      <c r="EC51" s="17">
        <v>5040</v>
      </c>
      <c r="ED51" s="17">
        <v>5064</v>
      </c>
      <c r="EE51" s="17">
        <v>9</v>
      </c>
      <c r="EF51" s="17">
        <v>5055</v>
      </c>
      <c r="EG51" s="17">
        <v>5134</v>
      </c>
      <c r="EH51" s="17">
        <v>12</v>
      </c>
      <c r="EI51" s="17">
        <v>5122</v>
      </c>
      <c r="EJ51" s="17">
        <v>5306</v>
      </c>
      <c r="EK51" s="17">
        <v>15</v>
      </c>
      <c r="EL51" s="17">
        <v>5291</v>
      </c>
      <c r="EM51" s="17">
        <v>5706</v>
      </c>
      <c r="EN51" s="170">
        <f t="shared" si="0"/>
        <v>642</v>
      </c>
      <c r="EO51" s="17">
        <v>5686</v>
      </c>
      <c r="EP51" s="17">
        <v>5860</v>
      </c>
      <c r="EQ51" s="17">
        <v>11</v>
      </c>
      <c r="ER51" s="17">
        <v>5849</v>
      </c>
      <c r="ES51" s="17">
        <v>6086</v>
      </c>
      <c r="ET51" s="17">
        <v>12</v>
      </c>
      <c r="EU51" s="17">
        <v>6074</v>
      </c>
      <c r="EV51" s="17">
        <v>6010</v>
      </c>
      <c r="EW51" s="17">
        <v>12</v>
      </c>
      <c r="EX51" s="17">
        <v>5998</v>
      </c>
      <c r="EY51" s="17">
        <v>5982</v>
      </c>
      <c r="EZ51" s="17">
        <v>12</v>
      </c>
      <c r="FA51" s="17">
        <v>5970</v>
      </c>
      <c r="FB51" s="17">
        <v>5978</v>
      </c>
      <c r="FC51" s="17">
        <v>12</v>
      </c>
      <c r="FD51" s="17">
        <v>5966</v>
      </c>
      <c r="FE51" s="17">
        <v>5976</v>
      </c>
      <c r="FF51" s="17">
        <v>12</v>
      </c>
      <c r="FG51" s="17">
        <v>5964</v>
      </c>
    </row>
    <row r="52" spans="1:163" ht="13.5" customHeight="1">
      <c r="A52" s="36" t="s">
        <v>181</v>
      </c>
      <c r="B52" s="17">
        <v>2330</v>
      </c>
      <c r="C52" s="17">
        <v>2330</v>
      </c>
      <c r="D52" s="17" t="s">
        <v>3</v>
      </c>
      <c r="E52" s="17">
        <v>2531</v>
      </c>
      <c r="F52" s="17">
        <v>2531</v>
      </c>
      <c r="G52" s="17" t="s">
        <v>3</v>
      </c>
      <c r="H52" s="17">
        <v>2565</v>
      </c>
      <c r="I52" s="17">
        <v>2565</v>
      </c>
      <c r="J52" s="17" t="s">
        <v>3</v>
      </c>
      <c r="K52" s="17">
        <v>2530</v>
      </c>
      <c r="L52" s="17">
        <v>2530</v>
      </c>
      <c r="M52" s="17" t="s">
        <v>3</v>
      </c>
      <c r="N52" s="17">
        <v>2739</v>
      </c>
      <c r="O52" s="17">
        <v>2739</v>
      </c>
      <c r="P52" s="17" t="s">
        <v>3</v>
      </c>
      <c r="Q52" s="17">
        <v>2859</v>
      </c>
      <c r="R52" s="17">
        <v>2859</v>
      </c>
      <c r="S52" s="17" t="s">
        <v>3</v>
      </c>
      <c r="T52" s="17">
        <v>719</v>
      </c>
      <c r="U52" s="17">
        <v>719</v>
      </c>
      <c r="V52" s="17" t="s">
        <v>3</v>
      </c>
      <c r="W52" s="17">
        <v>3113</v>
      </c>
      <c r="X52" s="17">
        <v>3113</v>
      </c>
      <c r="Y52" s="17" t="s">
        <v>3</v>
      </c>
      <c r="Z52" s="17">
        <v>3239</v>
      </c>
      <c r="AA52" s="17">
        <v>3239</v>
      </c>
      <c r="AB52" s="17" t="s">
        <v>3</v>
      </c>
      <c r="AC52" s="17">
        <v>3522</v>
      </c>
      <c r="AD52" s="17">
        <v>3522</v>
      </c>
      <c r="AE52" s="17" t="s">
        <v>3</v>
      </c>
      <c r="AF52" s="17">
        <v>3585</v>
      </c>
      <c r="AG52" s="17">
        <v>3585</v>
      </c>
      <c r="AH52" s="17" t="s">
        <v>3</v>
      </c>
      <c r="AI52" s="17">
        <v>3755</v>
      </c>
      <c r="AJ52" s="17">
        <v>3755</v>
      </c>
      <c r="AK52" s="17" t="s">
        <v>3</v>
      </c>
      <c r="AL52" s="17">
        <v>3879</v>
      </c>
      <c r="AM52" s="17">
        <v>3879</v>
      </c>
      <c r="AN52" s="17" t="s">
        <v>3</v>
      </c>
      <c r="AO52" s="17">
        <v>3894</v>
      </c>
      <c r="AP52" s="17">
        <v>3894</v>
      </c>
      <c r="AQ52" s="17" t="s">
        <v>3</v>
      </c>
      <c r="AR52" s="17">
        <v>3874</v>
      </c>
      <c r="AS52" s="17">
        <v>3874</v>
      </c>
      <c r="AT52" s="17" t="s">
        <v>3</v>
      </c>
      <c r="AU52" s="17">
        <v>3842</v>
      </c>
      <c r="AV52" s="17">
        <v>3842</v>
      </c>
      <c r="AW52" s="17" t="s">
        <v>3</v>
      </c>
      <c r="AX52" s="17">
        <v>3874</v>
      </c>
      <c r="AY52" s="17">
        <v>3874</v>
      </c>
      <c r="AZ52" s="17" t="s">
        <v>3</v>
      </c>
      <c r="BA52" s="17">
        <v>3793</v>
      </c>
      <c r="BB52" s="17">
        <v>3793</v>
      </c>
      <c r="BC52" s="17" t="s">
        <v>3</v>
      </c>
      <c r="BD52" s="17">
        <v>3935</v>
      </c>
      <c r="BE52" s="17">
        <v>3935</v>
      </c>
      <c r="BF52" s="17" t="s">
        <v>3</v>
      </c>
      <c r="BG52" s="17">
        <v>4024</v>
      </c>
      <c r="BH52" s="17">
        <v>4024</v>
      </c>
      <c r="BI52" s="17" t="s">
        <v>3</v>
      </c>
      <c r="BJ52" s="17">
        <v>3594</v>
      </c>
      <c r="BK52" s="17">
        <v>3594</v>
      </c>
      <c r="BL52" s="17" t="s">
        <v>3</v>
      </c>
      <c r="BM52" s="17">
        <v>3917</v>
      </c>
      <c r="BN52" s="17">
        <v>3917</v>
      </c>
      <c r="BO52" s="17" t="s">
        <v>3</v>
      </c>
      <c r="BP52" s="17">
        <v>3666</v>
      </c>
      <c r="BQ52" s="17">
        <v>3666</v>
      </c>
      <c r="BR52" s="17" t="s">
        <v>3</v>
      </c>
      <c r="BS52" s="17">
        <v>3529</v>
      </c>
      <c r="BT52" s="17">
        <v>3529</v>
      </c>
      <c r="BU52" s="17" t="s">
        <v>3</v>
      </c>
      <c r="BV52" s="17">
        <v>3427</v>
      </c>
      <c r="BW52" s="17">
        <v>3427</v>
      </c>
      <c r="BX52" s="17" t="s">
        <v>3</v>
      </c>
      <c r="BY52" s="17">
        <v>3024</v>
      </c>
      <c r="BZ52" s="17">
        <v>3024</v>
      </c>
      <c r="CA52" s="17" t="s">
        <v>3</v>
      </c>
      <c r="CB52" s="17">
        <v>2834</v>
      </c>
      <c r="CC52" s="17">
        <v>2834</v>
      </c>
      <c r="CD52" s="17" t="s">
        <v>3</v>
      </c>
      <c r="CE52" s="17">
        <v>3055</v>
      </c>
      <c r="CF52" s="17">
        <v>3055</v>
      </c>
      <c r="CG52" s="17" t="s">
        <v>3</v>
      </c>
      <c r="CH52" s="17">
        <v>3059</v>
      </c>
      <c r="CI52" s="17">
        <v>3059</v>
      </c>
      <c r="CJ52" s="17" t="s">
        <v>3</v>
      </c>
      <c r="CK52" s="17">
        <v>3076</v>
      </c>
      <c r="CL52" s="17">
        <v>3076</v>
      </c>
      <c r="CM52" s="17" t="s">
        <v>3</v>
      </c>
      <c r="CN52" s="17">
        <v>2969</v>
      </c>
      <c r="CO52" s="17">
        <v>2969</v>
      </c>
      <c r="CP52" s="17" t="s">
        <v>3</v>
      </c>
      <c r="CQ52" s="17">
        <v>2760</v>
      </c>
      <c r="CR52" s="17">
        <v>2760</v>
      </c>
      <c r="CS52" s="17" t="s">
        <v>3</v>
      </c>
      <c r="CT52" s="17">
        <v>3166</v>
      </c>
      <c r="CU52" s="17">
        <v>3166</v>
      </c>
      <c r="CV52" s="17" t="s">
        <v>3</v>
      </c>
      <c r="CW52" s="17">
        <v>3229</v>
      </c>
      <c r="CX52" s="17">
        <v>3229</v>
      </c>
      <c r="CY52" s="17" t="s">
        <v>3</v>
      </c>
      <c r="CZ52" s="17">
        <v>3334</v>
      </c>
      <c r="DA52" s="17">
        <v>3334</v>
      </c>
      <c r="DB52" s="17" t="s">
        <v>3</v>
      </c>
      <c r="DC52" s="17">
        <v>3663</v>
      </c>
      <c r="DD52" s="17">
        <v>3663</v>
      </c>
      <c r="DE52" s="17" t="s">
        <v>3</v>
      </c>
      <c r="DF52" s="17">
        <v>3547</v>
      </c>
      <c r="DG52" s="17">
        <v>3547</v>
      </c>
      <c r="DH52" s="17" t="s">
        <v>3</v>
      </c>
      <c r="DI52" s="17">
        <v>3376</v>
      </c>
      <c r="DJ52" s="17">
        <v>3376</v>
      </c>
      <c r="DK52" s="17" t="s">
        <v>3</v>
      </c>
      <c r="DL52" s="17">
        <v>3790</v>
      </c>
      <c r="DM52" s="17">
        <v>3790</v>
      </c>
      <c r="DN52" s="17" t="s">
        <v>3</v>
      </c>
      <c r="DO52" s="17">
        <v>4161</v>
      </c>
      <c r="DP52" s="17">
        <v>4161</v>
      </c>
      <c r="DQ52" s="17" t="s">
        <v>3</v>
      </c>
      <c r="DR52" s="17">
        <v>4359</v>
      </c>
      <c r="DS52" s="17">
        <v>4359</v>
      </c>
      <c r="DT52" s="17" t="s">
        <v>3</v>
      </c>
      <c r="DU52" s="17">
        <v>4664</v>
      </c>
      <c r="DV52" s="17">
        <v>4664</v>
      </c>
      <c r="DW52" s="17" t="s">
        <v>3</v>
      </c>
      <c r="DX52" s="17">
        <v>4537</v>
      </c>
      <c r="DY52" s="17">
        <v>4537</v>
      </c>
      <c r="DZ52" s="17" t="s">
        <v>3</v>
      </c>
      <c r="EA52" s="17">
        <v>5173</v>
      </c>
      <c r="EB52" s="17">
        <v>5173</v>
      </c>
      <c r="EC52" s="17" t="s">
        <v>3</v>
      </c>
      <c r="ED52" s="170">
        <v>5251</v>
      </c>
      <c r="EE52" s="17">
        <v>5251</v>
      </c>
      <c r="EF52" s="17" t="s">
        <v>3</v>
      </c>
      <c r="EG52" s="17">
        <v>5299</v>
      </c>
      <c r="EH52" s="17">
        <v>5299</v>
      </c>
      <c r="EI52" s="17" t="s">
        <v>3</v>
      </c>
      <c r="EJ52" s="17">
        <v>5824</v>
      </c>
      <c r="EK52" s="17">
        <v>5824</v>
      </c>
      <c r="EL52" s="17" t="s">
        <v>3</v>
      </c>
      <c r="EM52" s="17">
        <v>5505</v>
      </c>
      <c r="EN52" s="170">
        <f t="shared" si="0"/>
        <v>254</v>
      </c>
      <c r="EO52" s="17" t="s">
        <v>3</v>
      </c>
      <c r="EP52" s="17">
        <v>4990</v>
      </c>
      <c r="EQ52" s="17">
        <v>4990</v>
      </c>
      <c r="ER52" s="17" t="s">
        <v>3</v>
      </c>
      <c r="ES52" s="17">
        <v>5521</v>
      </c>
      <c r="ET52" s="17">
        <v>5521</v>
      </c>
      <c r="EU52" s="17" t="s">
        <v>3</v>
      </c>
      <c r="EV52" s="17">
        <v>5728</v>
      </c>
      <c r="EW52" s="17">
        <v>5728</v>
      </c>
      <c r="EX52" s="17" t="s">
        <v>3</v>
      </c>
      <c r="EY52" s="17">
        <v>5954</v>
      </c>
      <c r="EZ52" s="17">
        <v>5954</v>
      </c>
      <c r="FA52" s="17" t="s">
        <v>3</v>
      </c>
      <c r="FB52" s="17">
        <v>6698</v>
      </c>
      <c r="FC52" s="17">
        <v>6698</v>
      </c>
      <c r="FD52" s="17" t="s">
        <v>3</v>
      </c>
      <c r="FE52" s="17">
        <v>6535</v>
      </c>
      <c r="FF52" s="17">
        <v>6535</v>
      </c>
      <c r="FG52" s="17" t="s">
        <v>3</v>
      </c>
    </row>
    <row r="53" spans="1:163" ht="13.5" customHeight="1">
      <c r="A53" s="36" t="s">
        <v>182</v>
      </c>
      <c r="B53" s="17" t="s">
        <v>3</v>
      </c>
      <c r="C53" s="17" t="s">
        <v>3</v>
      </c>
      <c r="D53" s="17" t="s">
        <v>3</v>
      </c>
      <c r="E53" s="17" t="s">
        <v>3</v>
      </c>
      <c r="F53" s="17" t="s">
        <v>3</v>
      </c>
      <c r="G53" s="17" t="s">
        <v>3</v>
      </c>
      <c r="H53" s="17" t="s">
        <v>3</v>
      </c>
      <c r="I53" s="17" t="s">
        <v>3</v>
      </c>
      <c r="J53" s="17" t="s">
        <v>3</v>
      </c>
      <c r="K53" s="17" t="s">
        <v>3</v>
      </c>
      <c r="L53" s="17" t="s">
        <v>3</v>
      </c>
      <c r="M53" s="17" t="s">
        <v>3</v>
      </c>
      <c r="N53" s="17" t="s">
        <v>3</v>
      </c>
      <c r="O53" s="17" t="s">
        <v>3</v>
      </c>
      <c r="P53" s="17" t="s">
        <v>3</v>
      </c>
      <c r="Q53" s="17" t="s">
        <v>3</v>
      </c>
      <c r="R53" s="17" t="s">
        <v>3</v>
      </c>
      <c r="S53" s="17" t="s">
        <v>3</v>
      </c>
      <c r="T53" s="17" t="s">
        <v>3</v>
      </c>
      <c r="U53" s="17" t="s">
        <v>3</v>
      </c>
      <c r="V53" s="17" t="s">
        <v>3</v>
      </c>
      <c r="W53" s="17" t="s">
        <v>3</v>
      </c>
      <c r="X53" s="17" t="s">
        <v>3</v>
      </c>
      <c r="Y53" s="17" t="s">
        <v>3</v>
      </c>
      <c r="Z53" s="17" t="s">
        <v>3</v>
      </c>
      <c r="AA53" s="17" t="s">
        <v>3</v>
      </c>
      <c r="AB53" s="17" t="s">
        <v>3</v>
      </c>
      <c r="AC53" s="17" t="s">
        <v>3</v>
      </c>
      <c r="AD53" s="17" t="s">
        <v>3</v>
      </c>
      <c r="AE53" s="17" t="s">
        <v>3</v>
      </c>
      <c r="AF53" s="17" t="s">
        <v>3</v>
      </c>
      <c r="AG53" s="17" t="s">
        <v>3</v>
      </c>
      <c r="AH53" s="17" t="s">
        <v>3</v>
      </c>
      <c r="AI53" s="17">
        <v>557</v>
      </c>
      <c r="AJ53" s="17">
        <v>1</v>
      </c>
      <c r="AK53" s="17">
        <v>557</v>
      </c>
      <c r="AL53" s="17">
        <v>418</v>
      </c>
      <c r="AM53" s="17">
        <v>16</v>
      </c>
      <c r="AN53" s="17">
        <v>402</v>
      </c>
      <c r="AO53" s="17">
        <v>410</v>
      </c>
      <c r="AP53" s="17">
        <v>2</v>
      </c>
      <c r="AQ53" s="17">
        <v>408</v>
      </c>
      <c r="AR53" s="17">
        <v>659</v>
      </c>
      <c r="AS53" s="17">
        <v>10</v>
      </c>
      <c r="AT53" s="17">
        <v>648</v>
      </c>
      <c r="AU53" s="17">
        <v>749</v>
      </c>
      <c r="AV53" s="17">
        <v>11</v>
      </c>
      <c r="AW53" s="17">
        <v>738</v>
      </c>
      <c r="AX53" s="17">
        <v>808</v>
      </c>
      <c r="AY53" s="17">
        <v>14</v>
      </c>
      <c r="AZ53" s="17">
        <v>794</v>
      </c>
      <c r="BA53" s="17">
        <v>802</v>
      </c>
      <c r="BB53" s="17">
        <v>19</v>
      </c>
      <c r="BC53" s="17">
        <v>783</v>
      </c>
      <c r="BD53" s="17">
        <v>1004</v>
      </c>
      <c r="BE53" s="17">
        <v>16</v>
      </c>
      <c r="BF53" s="17">
        <v>988</v>
      </c>
      <c r="BG53" s="17">
        <v>1344</v>
      </c>
      <c r="BH53" s="17">
        <v>6</v>
      </c>
      <c r="BI53" s="17">
        <v>1338</v>
      </c>
      <c r="BJ53" s="17">
        <v>1579</v>
      </c>
      <c r="BK53" s="17" t="s">
        <v>3</v>
      </c>
      <c r="BL53" s="17">
        <v>1579</v>
      </c>
      <c r="BM53" s="17">
        <v>2120</v>
      </c>
      <c r="BN53" s="17" t="s">
        <v>3</v>
      </c>
      <c r="BO53" s="17">
        <v>2120</v>
      </c>
      <c r="BP53" s="17">
        <v>2505</v>
      </c>
      <c r="BQ53" s="17" t="s">
        <v>3</v>
      </c>
      <c r="BR53" s="17">
        <v>2505</v>
      </c>
      <c r="BS53" s="17">
        <v>2636</v>
      </c>
      <c r="BT53" s="17" t="s">
        <v>3</v>
      </c>
      <c r="BU53" s="17">
        <v>2636</v>
      </c>
      <c r="BV53" s="17">
        <v>3030</v>
      </c>
      <c r="BW53" s="17" t="s">
        <v>3</v>
      </c>
      <c r="BX53" s="17">
        <v>3030</v>
      </c>
      <c r="BY53" s="17">
        <v>3243</v>
      </c>
      <c r="BZ53" s="17">
        <v>-1</v>
      </c>
      <c r="CA53" s="17">
        <v>3244</v>
      </c>
      <c r="CB53" s="17">
        <v>3691</v>
      </c>
      <c r="CC53" s="17" t="s">
        <v>3</v>
      </c>
      <c r="CD53" s="17">
        <v>3691</v>
      </c>
      <c r="CE53" s="17">
        <v>4047</v>
      </c>
      <c r="CF53" s="17" t="s">
        <v>3</v>
      </c>
      <c r="CG53" s="17">
        <v>4047</v>
      </c>
      <c r="CH53" s="17">
        <v>4451</v>
      </c>
      <c r="CI53" s="17" t="s">
        <v>3</v>
      </c>
      <c r="CJ53" s="17">
        <v>4451</v>
      </c>
      <c r="CK53" s="17">
        <v>4707</v>
      </c>
      <c r="CL53" s="17" t="s">
        <v>3</v>
      </c>
      <c r="CM53" s="17">
        <v>4707</v>
      </c>
      <c r="CN53" s="17">
        <v>5453</v>
      </c>
      <c r="CO53" s="17" t="s">
        <v>3</v>
      </c>
      <c r="CP53" s="17">
        <v>5453</v>
      </c>
      <c r="CQ53" s="17">
        <v>5711</v>
      </c>
      <c r="CR53" s="17">
        <v>1</v>
      </c>
      <c r="CS53" s="17">
        <v>5710</v>
      </c>
      <c r="CT53" s="17">
        <v>5885</v>
      </c>
      <c r="CU53" s="17" t="s">
        <v>3</v>
      </c>
      <c r="CV53" s="17">
        <v>5885</v>
      </c>
      <c r="CW53" s="17">
        <v>6124</v>
      </c>
      <c r="CX53" s="17" t="s">
        <v>3</v>
      </c>
      <c r="CY53" s="17">
        <v>6124</v>
      </c>
      <c r="CZ53" s="17">
        <v>6340</v>
      </c>
      <c r="DA53" s="17" t="s">
        <v>3</v>
      </c>
      <c r="DB53" s="17">
        <v>6340</v>
      </c>
      <c r="DC53" s="17">
        <v>6427</v>
      </c>
      <c r="DD53" s="17" t="s">
        <v>3</v>
      </c>
      <c r="DE53" s="17">
        <v>6427</v>
      </c>
      <c r="DF53" s="17">
        <v>6352</v>
      </c>
      <c r="DG53" s="17">
        <v>-1</v>
      </c>
      <c r="DH53" s="17">
        <v>6353</v>
      </c>
      <c r="DI53" s="17">
        <v>6563</v>
      </c>
      <c r="DJ53" s="17" t="s">
        <v>3</v>
      </c>
      <c r="DK53" s="17">
        <v>6563</v>
      </c>
      <c r="DL53" s="17">
        <v>6750</v>
      </c>
      <c r="DM53" s="17" t="s">
        <v>3</v>
      </c>
      <c r="DN53" s="17">
        <v>6750</v>
      </c>
      <c r="DO53" s="17">
        <v>6859</v>
      </c>
      <c r="DP53" s="17">
        <v>1</v>
      </c>
      <c r="DQ53" s="17">
        <v>6858</v>
      </c>
      <c r="DR53" s="17">
        <v>6972</v>
      </c>
      <c r="DS53" s="17" t="s">
        <v>3</v>
      </c>
      <c r="DT53" s="17">
        <v>6972</v>
      </c>
      <c r="DU53" s="17">
        <v>6860</v>
      </c>
      <c r="DV53" s="17">
        <v>1</v>
      </c>
      <c r="DW53" s="17">
        <v>6859</v>
      </c>
      <c r="DX53" s="17">
        <v>6847</v>
      </c>
      <c r="DY53" s="17">
        <v>1</v>
      </c>
      <c r="DZ53" s="17">
        <v>6846</v>
      </c>
      <c r="EA53" s="17">
        <v>6770</v>
      </c>
      <c r="EB53" s="17" t="s">
        <v>3</v>
      </c>
      <c r="EC53" s="17">
        <v>6770</v>
      </c>
      <c r="ED53" s="17">
        <v>6868</v>
      </c>
      <c r="EE53" s="17">
        <v>1</v>
      </c>
      <c r="EF53" s="17">
        <v>6867</v>
      </c>
      <c r="EG53" s="17">
        <v>7314</v>
      </c>
      <c r="EH53" s="17" t="s">
        <v>3</v>
      </c>
      <c r="EI53" s="17">
        <v>7314</v>
      </c>
      <c r="EJ53" s="17">
        <v>7700</v>
      </c>
      <c r="EK53" s="17" t="s">
        <v>3</v>
      </c>
      <c r="EL53" s="17">
        <v>7700</v>
      </c>
      <c r="EM53" s="17">
        <v>7712</v>
      </c>
      <c r="EN53" s="170">
        <f t="shared" si="0"/>
        <v>844</v>
      </c>
      <c r="EO53" s="17">
        <v>7712</v>
      </c>
      <c r="EP53" s="17">
        <v>8266</v>
      </c>
      <c r="EQ53" s="17">
        <v>-1</v>
      </c>
      <c r="ER53" s="17">
        <v>8267</v>
      </c>
      <c r="ES53" s="17">
        <v>8615</v>
      </c>
      <c r="ET53" s="17" t="s">
        <v>3</v>
      </c>
      <c r="EU53" s="17">
        <v>8615</v>
      </c>
      <c r="EV53" s="17">
        <v>9084</v>
      </c>
      <c r="EW53" s="17" t="s">
        <v>3</v>
      </c>
      <c r="EX53" s="17">
        <v>9084</v>
      </c>
      <c r="EY53" s="17">
        <v>9571</v>
      </c>
      <c r="EZ53" s="17" t="s">
        <v>3</v>
      </c>
      <c r="FA53" s="17">
        <v>9571</v>
      </c>
      <c r="FB53" s="17">
        <v>10041</v>
      </c>
      <c r="FC53" s="17" t="s">
        <v>3</v>
      </c>
      <c r="FD53" s="17">
        <v>10041</v>
      </c>
      <c r="FE53" s="17">
        <v>10552</v>
      </c>
      <c r="FF53" s="17" t="s">
        <v>3</v>
      </c>
      <c r="FG53" s="17">
        <v>10552</v>
      </c>
    </row>
    <row r="54" spans="1:163" s="58" customFormat="1" ht="13.5" customHeight="1">
      <c r="A54" s="56" t="s">
        <v>183</v>
      </c>
      <c r="B54" s="57" t="s">
        <v>3</v>
      </c>
      <c r="C54" s="57" t="s">
        <v>3</v>
      </c>
      <c r="D54" s="57" t="s">
        <v>3</v>
      </c>
      <c r="E54" s="57" t="s">
        <v>3</v>
      </c>
      <c r="F54" s="57" t="s">
        <v>3</v>
      </c>
      <c r="G54" s="57" t="s">
        <v>3</v>
      </c>
      <c r="H54" s="57" t="s">
        <v>3</v>
      </c>
      <c r="I54" s="57" t="s">
        <v>3</v>
      </c>
      <c r="J54" s="57" t="s">
        <v>3</v>
      </c>
      <c r="K54" s="57" t="s">
        <v>3</v>
      </c>
      <c r="L54" s="57" t="s">
        <v>3</v>
      </c>
      <c r="M54" s="57" t="s">
        <v>3</v>
      </c>
      <c r="N54" s="57" t="s">
        <v>3</v>
      </c>
      <c r="O54" s="57" t="s">
        <v>3</v>
      </c>
      <c r="P54" s="57" t="s">
        <v>3</v>
      </c>
      <c r="Q54" s="57" t="s">
        <v>3</v>
      </c>
      <c r="R54" s="57" t="s">
        <v>3</v>
      </c>
      <c r="S54" s="57" t="s">
        <v>3</v>
      </c>
      <c r="T54" s="57" t="s">
        <v>3</v>
      </c>
      <c r="U54" s="57" t="s">
        <v>3</v>
      </c>
      <c r="V54" s="57" t="s">
        <v>3</v>
      </c>
      <c r="W54" s="57" t="s">
        <v>3</v>
      </c>
      <c r="X54" s="57" t="s">
        <v>3</v>
      </c>
      <c r="Y54" s="57" t="s">
        <v>3</v>
      </c>
      <c r="Z54" s="57" t="s">
        <v>3</v>
      </c>
      <c r="AA54" s="57" t="s">
        <v>3</v>
      </c>
      <c r="AB54" s="57" t="s">
        <v>3</v>
      </c>
      <c r="AC54" s="57" t="s">
        <v>3</v>
      </c>
      <c r="AD54" s="57" t="s">
        <v>3</v>
      </c>
      <c r="AE54" s="57" t="s">
        <v>3</v>
      </c>
      <c r="AF54" s="57" t="s">
        <v>3</v>
      </c>
      <c r="AG54" s="57" t="s">
        <v>3</v>
      </c>
      <c r="AH54" s="57" t="s">
        <v>3</v>
      </c>
      <c r="AI54" s="57" t="s">
        <v>3</v>
      </c>
      <c r="AJ54" s="57" t="s">
        <v>3</v>
      </c>
      <c r="AK54" s="57" t="s">
        <v>3</v>
      </c>
      <c r="AL54" s="57" t="s">
        <v>3</v>
      </c>
      <c r="AM54" s="57" t="s">
        <v>3</v>
      </c>
      <c r="AN54" s="57" t="s">
        <v>3</v>
      </c>
      <c r="AO54" s="57" t="s">
        <v>3</v>
      </c>
      <c r="AP54" s="57" t="s">
        <v>3</v>
      </c>
      <c r="AQ54" s="57" t="s">
        <v>3</v>
      </c>
      <c r="AR54" s="57" t="s">
        <v>3</v>
      </c>
      <c r="AS54" s="57" t="s">
        <v>3</v>
      </c>
      <c r="AT54" s="57" t="s">
        <v>3</v>
      </c>
      <c r="AU54" s="57" t="s">
        <v>3</v>
      </c>
      <c r="AV54" s="57" t="s">
        <v>3</v>
      </c>
      <c r="AW54" s="57" t="s">
        <v>3</v>
      </c>
      <c r="AX54" s="57" t="s">
        <v>3</v>
      </c>
      <c r="AY54" s="57" t="s">
        <v>3</v>
      </c>
      <c r="AZ54" s="57" t="s">
        <v>3</v>
      </c>
      <c r="BA54" s="57" t="s">
        <v>3</v>
      </c>
      <c r="BB54" s="57" t="s">
        <v>3</v>
      </c>
      <c r="BC54" s="57" t="s">
        <v>3</v>
      </c>
      <c r="BD54" s="57" t="s">
        <v>3</v>
      </c>
      <c r="BE54" s="57" t="s">
        <v>3</v>
      </c>
      <c r="BF54" s="57" t="s">
        <v>3</v>
      </c>
      <c r="BG54" s="57" t="s">
        <v>3</v>
      </c>
      <c r="BH54" s="57" t="s">
        <v>3</v>
      </c>
      <c r="BI54" s="57" t="s">
        <v>3</v>
      </c>
      <c r="BJ54" s="57" t="s">
        <v>3</v>
      </c>
      <c r="BK54" s="57" t="s">
        <v>3</v>
      </c>
      <c r="BL54" s="57" t="s">
        <v>3</v>
      </c>
      <c r="BM54" s="57" t="s">
        <v>3</v>
      </c>
      <c r="BN54" s="57" t="s">
        <v>3</v>
      </c>
      <c r="BO54" s="57" t="s">
        <v>3</v>
      </c>
      <c r="BP54" s="57" t="s">
        <v>3</v>
      </c>
      <c r="BQ54" s="57" t="s">
        <v>3</v>
      </c>
      <c r="BR54" s="57" t="s">
        <v>3</v>
      </c>
      <c r="BS54" s="57" t="s">
        <v>3</v>
      </c>
      <c r="BT54" s="57" t="s">
        <v>3</v>
      </c>
      <c r="BU54" s="57" t="s">
        <v>3</v>
      </c>
      <c r="BV54" s="57" t="s">
        <v>3</v>
      </c>
      <c r="BW54" s="57" t="s">
        <v>3</v>
      </c>
      <c r="BX54" s="57" t="s">
        <v>3</v>
      </c>
      <c r="BY54" s="57" t="s">
        <v>3</v>
      </c>
      <c r="BZ54" s="57" t="s">
        <v>3</v>
      </c>
      <c r="CA54" s="57" t="s">
        <v>3</v>
      </c>
      <c r="CB54" s="57" t="s">
        <v>3</v>
      </c>
      <c r="CC54" s="57" t="s">
        <v>3</v>
      </c>
      <c r="CD54" s="57" t="s">
        <v>3</v>
      </c>
      <c r="CE54" s="57" t="s">
        <v>3</v>
      </c>
      <c r="CF54" s="57" t="s">
        <v>3</v>
      </c>
      <c r="CG54" s="57" t="s">
        <v>3</v>
      </c>
      <c r="CH54" s="57" t="s">
        <v>3</v>
      </c>
      <c r="CI54" s="57" t="s">
        <v>3</v>
      </c>
      <c r="CJ54" s="57" t="s">
        <v>3</v>
      </c>
      <c r="CK54" s="57">
        <v>445</v>
      </c>
      <c r="CL54" s="57">
        <v>445</v>
      </c>
      <c r="CM54" s="57" t="s">
        <v>3</v>
      </c>
      <c r="CN54" s="57">
        <v>809</v>
      </c>
      <c r="CO54" s="57">
        <v>809</v>
      </c>
      <c r="CP54" s="57" t="s">
        <v>3</v>
      </c>
      <c r="CQ54" s="57">
        <v>982</v>
      </c>
      <c r="CR54" s="57">
        <v>982</v>
      </c>
      <c r="CS54" s="57" t="s">
        <v>3</v>
      </c>
      <c r="CT54" s="57">
        <v>5060</v>
      </c>
      <c r="CU54" s="57">
        <v>5060</v>
      </c>
      <c r="CV54" s="57" t="s">
        <v>3</v>
      </c>
      <c r="CW54" s="57">
        <v>6435</v>
      </c>
      <c r="CX54" s="57">
        <v>6435</v>
      </c>
      <c r="CY54" s="57" t="s">
        <v>3</v>
      </c>
      <c r="CZ54" s="57">
        <v>8857</v>
      </c>
      <c r="DA54" s="57">
        <v>8857</v>
      </c>
      <c r="DB54" s="57" t="s">
        <v>3</v>
      </c>
      <c r="DC54" s="57">
        <v>14624</v>
      </c>
      <c r="DD54" s="57">
        <v>14624</v>
      </c>
      <c r="DE54" s="57" t="s">
        <v>3</v>
      </c>
      <c r="DF54" s="57">
        <v>15473</v>
      </c>
      <c r="DG54" s="57">
        <v>15473</v>
      </c>
      <c r="DH54" s="57" t="s">
        <v>3</v>
      </c>
      <c r="DI54" s="57">
        <v>16159</v>
      </c>
      <c r="DJ54" s="57">
        <v>16159</v>
      </c>
      <c r="DK54" s="57" t="s">
        <v>3</v>
      </c>
      <c r="DL54" s="57">
        <v>34019</v>
      </c>
      <c r="DM54" s="57">
        <v>34019</v>
      </c>
      <c r="DN54" s="57" t="s">
        <v>3</v>
      </c>
      <c r="DO54" s="57">
        <v>24284</v>
      </c>
      <c r="DP54" s="57">
        <v>24284</v>
      </c>
      <c r="DQ54" s="57" t="s">
        <v>3</v>
      </c>
      <c r="DR54" s="57">
        <v>22659</v>
      </c>
      <c r="DS54" s="57">
        <v>22659</v>
      </c>
      <c r="DT54" s="57" t="s">
        <v>3</v>
      </c>
      <c r="DU54" s="57">
        <v>22691</v>
      </c>
      <c r="DV54" s="57">
        <v>22691</v>
      </c>
      <c r="DW54" s="57" t="s">
        <v>3</v>
      </c>
      <c r="DX54" s="57">
        <v>22106</v>
      </c>
      <c r="DY54" s="57">
        <v>22106</v>
      </c>
      <c r="DZ54" s="57" t="s">
        <v>3</v>
      </c>
      <c r="EA54" s="57">
        <v>21608</v>
      </c>
      <c r="EB54" s="57">
        <v>21608</v>
      </c>
      <c r="EC54" s="57" t="s">
        <v>3</v>
      </c>
      <c r="ED54" s="57">
        <v>21490</v>
      </c>
      <c r="EE54" s="57">
        <v>21490</v>
      </c>
      <c r="EF54" s="57" t="s">
        <v>3</v>
      </c>
      <c r="EG54" s="57">
        <v>20592</v>
      </c>
      <c r="EH54" s="57">
        <v>20592</v>
      </c>
      <c r="EI54" s="57" t="s">
        <v>3</v>
      </c>
      <c r="EJ54" s="57">
        <v>20188</v>
      </c>
      <c r="EK54" s="57">
        <v>20188</v>
      </c>
      <c r="EL54" s="57" t="s">
        <v>3</v>
      </c>
      <c r="EM54" s="57">
        <v>19408</v>
      </c>
      <c r="EN54" s="170">
        <f t="shared" si="0"/>
        <v>-2082</v>
      </c>
      <c r="EO54" s="57" t="s">
        <v>3</v>
      </c>
      <c r="EP54" s="57">
        <v>18995</v>
      </c>
      <c r="EQ54" s="57">
        <v>18995</v>
      </c>
      <c r="ER54" s="57" t="s">
        <v>3</v>
      </c>
      <c r="ES54" s="57">
        <v>33551</v>
      </c>
      <c r="ET54" s="57">
        <v>33551</v>
      </c>
      <c r="EU54" s="57" t="s">
        <v>3</v>
      </c>
      <c r="EV54" s="57">
        <v>33508</v>
      </c>
      <c r="EW54" s="57">
        <v>33508</v>
      </c>
      <c r="EX54" s="57" t="s">
        <v>3</v>
      </c>
      <c r="EY54" s="57">
        <v>33669</v>
      </c>
      <c r="EZ54" s="57">
        <v>33669</v>
      </c>
      <c r="FA54" s="57" t="s">
        <v>3</v>
      </c>
      <c r="FB54" s="57">
        <v>33814</v>
      </c>
      <c r="FC54" s="57">
        <v>33814</v>
      </c>
      <c r="FD54" s="57" t="s">
        <v>3</v>
      </c>
      <c r="FE54" s="57">
        <v>35322</v>
      </c>
      <c r="FF54" s="57">
        <v>35322</v>
      </c>
      <c r="FG54" s="57" t="s">
        <v>3</v>
      </c>
    </row>
    <row r="55" spans="1:163" ht="13.5" customHeight="1">
      <c r="A55" s="36" t="s">
        <v>184</v>
      </c>
      <c r="B55" s="17" t="s">
        <v>3</v>
      </c>
      <c r="C55" s="17" t="s">
        <v>3</v>
      </c>
      <c r="D55" s="17" t="s">
        <v>3</v>
      </c>
      <c r="E55" s="17" t="s">
        <v>3</v>
      </c>
      <c r="F55" s="17" t="s">
        <v>3</v>
      </c>
      <c r="G55" s="17" t="s">
        <v>3</v>
      </c>
      <c r="H55" s="17" t="s">
        <v>3</v>
      </c>
      <c r="I55" s="17" t="s">
        <v>3</v>
      </c>
      <c r="J55" s="17" t="s">
        <v>3</v>
      </c>
      <c r="K55" s="17" t="s">
        <v>3</v>
      </c>
      <c r="L55" s="17" t="s">
        <v>3</v>
      </c>
      <c r="M55" s="17" t="s">
        <v>3</v>
      </c>
      <c r="N55" s="17">
        <v>3</v>
      </c>
      <c r="O55" s="17">
        <v>3</v>
      </c>
      <c r="P55" s="17" t="s">
        <v>3</v>
      </c>
      <c r="Q55" s="17">
        <v>290</v>
      </c>
      <c r="R55" s="17">
        <v>290</v>
      </c>
      <c r="S55" s="17" t="s">
        <v>3</v>
      </c>
      <c r="T55" s="17">
        <v>69</v>
      </c>
      <c r="U55" s="17">
        <v>69</v>
      </c>
      <c r="V55" s="17" t="s">
        <v>3</v>
      </c>
      <c r="W55" s="17">
        <v>132</v>
      </c>
      <c r="X55" s="17">
        <v>132</v>
      </c>
      <c r="Y55" s="17" t="s">
        <v>3</v>
      </c>
      <c r="Z55" s="17">
        <v>153</v>
      </c>
      <c r="AA55" s="17">
        <v>153</v>
      </c>
      <c r="AB55" s="17" t="s">
        <v>3</v>
      </c>
      <c r="AC55" s="17">
        <v>255</v>
      </c>
      <c r="AD55" s="17">
        <v>255</v>
      </c>
      <c r="AE55" s="17" t="s">
        <v>3</v>
      </c>
      <c r="AF55" s="17">
        <v>320</v>
      </c>
      <c r="AG55" s="17">
        <v>320</v>
      </c>
      <c r="AH55" s="17" t="s">
        <v>3</v>
      </c>
      <c r="AI55" s="17">
        <v>324</v>
      </c>
      <c r="AJ55" s="17">
        <v>324</v>
      </c>
      <c r="AK55" s="17" t="s">
        <v>3</v>
      </c>
      <c r="AL55" s="17">
        <v>259</v>
      </c>
      <c r="AM55" s="17">
        <v>259</v>
      </c>
      <c r="AN55" s="17" t="s">
        <v>3</v>
      </c>
      <c r="AO55" s="17">
        <v>234</v>
      </c>
      <c r="AP55" s="17">
        <v>234</v>
      </c>
      <c r="AQ55" s="17" t="s">
        <v>3</v>
      </c>
      <c r="AR55" s="17">
        <v>271</v>
      </c>
      <c r="AS55" s="17">
        <v>271</v>
      </c>
      <c r="AT55" s="17" t="s">
        <v>3</v>
      </c>
      <c r="AU55" s="17">
        <v>300</v>
      </c>
      <c r="AV55" s="17">
        <v>300</v>
      </c>
      <c r="AW55" s="17" t="s">
        <v>3</v>
      </c>
      <c r="AX55" s="17">
        <v>305</v>
      </c>
      <c r="AY55" s="17">
        <v>305</v>
      </c>
      <c r="AZ55" s="17" t="s">
        <v>3</v>
      </c>
      <c r="BA55" s="17">
        <v>309</v>
      </c>
      <c r="BB55" s="17">
        <v>309</v>
      </c>
      <c r="BC55" s="17" t="s">
        <v>3</v>
      </c>
      <c r="BD55" s="17">
        <v>306</v>
      </c>
      <c r="BE55" s="17">
        <v>306</v>
      </c>
      <c r="BF55" s="17" t="s">
        <v>3</v>
      </c>
      <c r="BG55" s="17">
        <v>307</v>
      </c>
      <c r="BH55" s="17">
        <v>307</v>
      </c>
      <c r="BI55" s="17" t="s">
        <v>3</v>
      </c>
      <c r="BJ55" s="17">
        <v>291</v>
      </c>
      <c r="BK55" s="17">
        <v>291</v>
      </c>
      <c r="BL55" s="17" t="s">
        <v>3</v>
      </c>
      <c r="BM55" s="17">
        <v>344</v>
      </c>
      <c r="BN55" s="17">
        <v>344</v>
      </c>
      <c r="BO55" s="17" t="s">
        <v>3</v>
      </c>
      <c r="BP55" s="17">
        <v>329</v>
      </c>
      <c r="BQ55" s="17">
        <v>329</v>
      </c>
      <c r="BR55" s="17" t="s">
        <v>3</v>
      </c>
      <c r="BS55" s="17">
        <v>389</v>
      </c>
      <c r="BT55" s="17">
        <v>389</v>
      </c>
      <c r="BU55" s="17" t="s">
        <v>3</v>
      </c>
      <c r="BV55" s="17">
        <v>375</v>
      </c>
      <c r="BW55" s="17">
        <v>375</v>
      </c>
      <c r="BX55" s="17" t="s">
        <v>3</v>
      </c>
      <c r="BY55" s="17">
        <v>429</v>
      </c>
      <c r="BZ55" s="17">
        <v>429</v>
      </c>
      <c r="CA55" s="17" t="s">
        <v>3</v>
      </c>
      <c r="CB55" s="17">
        <v>282</v>
      </c>
      <c r="CC55" s="17">
        <v>282</v>
      </c>
      <c r="CD55" s="17" t="s">
        <v>3</v>
      </c>
      <c r="CE55" s="17">
        <v>282</v>
      </c>
      <c r="CF55" s="17">
        <v>282</v>
      </c>
      <c r="CG55" s="17" t="s">
        <v>3</v>
      </c>
      <c r="CH55" s="17">
        <v>286</v>
      </c>
      <c r="CI55" s="17">
        <v>284</v>
      </c>
      <c r="CJ55" s="17">
        <v>2</v>
      </c>
      <c r="CK55" s="17">
        <v>298</v>
      </c>
      <c r="CL55" s="17">
        <v>298</v>
      </c>
      <c r="CM55" s="17" t="s">
        <v>3</v>
      </c>
      <c r="CN55" s="17">
        <v>303</v>
      </c>
      <c r="CO55" s="17">
        <v>303</v>
      </c>
      <c r="CP55" s="17" t="s">
        <v>3</v>
      </c>
      <c r="CQ55" s="17">
        <v>319</v>
      </c>
      <c r="CR55" s="17">
        <v>319</v>
      </c>
      <c r="CS55" s="17" t="s">
        <v>3</v>
      </c>
      <c r="CT55" s="17">
        <v>333</v>
      </c>
      <c r="CU55" s="17">
        <v>333</v>
      </c>
      <c r="CV55" s="17" t="s">
        <v>3</v>
      </c>
      <c r="CW55" s="17">
        <v>337</v>
      </c>
      <c r="CX55" s="17">
        <v>337</v>
      </c>
      <c r="CY55" s="17" t="s">
        <v>3</v>
      </c>
      <c r="CZ55" s="17">
        <v>335</v>
      </c>
      <c r="DA55" s="17">
        <v>335</v>
      </c>
      <c r="DB55" s="17" t="s">
        <v>3</v>
      </c>
      <c r="DC55" s="17">
        <v>374</v>
      </c>
      <c r="DD55" s="17">
        <v>331</v>
      </c>
      <c r="DE55" s="17">
        <v>43</v>
      </c>
      <c r="DF55" s="17">
        <v>404</v>
      </c>
      <c r="DG55" s="17">
        <v>327</v>
      </c>
      <c r="DH55" s="17">
        <v>77</v>
      </c>
      <c r="DI55" s="17">
        <v>405</v>
      </c>
      <c r="DJ55" s="17">
        <v>349</v>
      </c>
      <c r="DK55" s="17">
        <v>56</v>
      </c>
      <c r="DL55" s="17">
        <v>15975</v>
      </c>
      <c r="DM55" s="17">
        <v>14214</v>
      </c>
      <c r="DN55" s="17">
        <v>1761</v>
      </c>
      <c r="DO55" s="17">
        <v>4856</v>
      </c>
      <c r="DP55" s="17">
        <v>3784</v>
      </c>
      <c r="DQ55" s="17">
        <v>1072</v>
      </c>
      <c r="DR55" s="17">
        <v>18132</v>
      </c>
      <c r="DS55" s="17">
        <v>15227</v>
      </c>
      <c r="DT55" s="17">
        <v>2905</v>
      </c>
      <c r="DU55" s="17">
        <v>17175</v>
      </c>
      <c r="DV55" s="17">
        <v>15219</v>
      </c>
      <c r="DW55" s="17">
        <v>1956</v>
      </c>
      <c r="DX55" s="17">
        <v>2266</v>
      </c>
      <c r="DY55" s="17">
        <v>1588</v>
      </c>
      <c r="DZ55" s="17">
        <v>678</v>
      </c>
      <c r="EA55" s="17">
        <v>1379</v>
      </c>
      <c r="EB55" s="17">
        <v>680</v>
      </c>
      <c r="EC55" s="17">
        <v>699</v>
      </c>
      <c r="ED55" s="17">
        <v>1071</v>
      </c>
      <c r="EE55" s="17">
        <v>450</v>
      </c>
      <c r="EF55" s="17">
        <v>621</v>
      </c>
      <c r="EG55" s="17">
        <v>1154</v>
      </c>
      <c r="EH55" s="17">
        <v>424</v>
      </c>
      <c r="EI55" s="17">
        <v>730</v>
      </c>
      <c r="EJ55" s="17">
        <v>952</v>
      </c>
      <c r="EK55" s="17">
        <v>380</v>
      </c>
      <c r="EL55" s="17">
        <v>572</v>
      </c>
      <c r="EM55" s="17">
        <v>916</v>
      </c>
      <c r="EN55" s="170">
        <f t="shared" si="0"/>
        <v>-155</v>
      </c>
      <c r="EO55" s="17">
        <v>567</v>
      </c>
      <c r="EP55" s="17">
        <v>1026</v>
      </c>
      <c r="EQ55" s="17">
        <v>400</v>
      </c>
      <c r="ER55" s="17">
        <v>626</v>
      </c>
      <c r="ES55" s="17">
        <v>112</v>
      </c>
      <c r="ET55" s="17">
        <v>48</v>
      </c>
      <c r="EU55" s="17">
        <v>64</v>
      </c>
      <c r="EV55" s="17">
        <v>2</v>
      </c>
      <c r="EW55" s="17">
        <v>2</v>
      </c>
      <c r="EX55" s="17" t="s">
        <v>3</v>
      </c>
      <c r="EY55" s="17" t="s">
        <v>3</v>
      </c>
      <c r="EZ55" s="17" t="s">
        <v>3</v>
      </c>
      <c r="FA55" s="17" t="s">
        <v>3</v>
      </c>
      <c r="FB55" s="17" t="s">
        <v>3</v>
      </c>
      <c r="FC55" s="17" t="s">
        <v>3</v>
      </c>
      <c r="FD55" s="17" t="s">
        <v>3</v>
      </c>
      <c r="FE55" s="17" t="s">
        <v>3</v>
      </c>
      <c r="FF55" s="17" t="s">
        <v>3</v>
      </c>
      <c r="FG55" s="17" t="s">
        <v>3</v>
      </c>
    </row>
    <row r="56" spans="1:163" ht="13.5" customHeight="1">
      <c r="A56" s="36" t="s">
        <v>185</v>
      </c>
      <c r="B56" s="18">
        <v>7816</v>
      </c>
      <c r="C56" s="18">
        <v>2330</v>
      </c>
      <c r="D56" s="18">
        <v>5486</v>
      </c>
      <c r="E56" s="18">
        <v>9089</v>
      </c>
      <c r="F56" s="18">
        <v>2531</v>
      </c>
      <c r="G56" s="18">
        <v>6559</v>
      </c>
      <c r="H56" s="18">
        <v>8487</v>
      </c>
      <c r="I56" s="18">
        <v>2565</v>
      </c>
      <c r="J56" s="18">
        <v>5922</v>
      </c>
      <c r="K56" s="18">
        <v>9907</v>
      </c>
      <c r="L56" s="18">
        <v>4437</v>
      </c>
      <c r="M56" s="18">
        <v>5470</v>
      </c>
      <c r="N56" s="18">
        <v>12183</v>
      </c>
      <c r="O56" s="18">
        <v>6952</v>
      </c>
      <c r="P56" s="18">
        <v>5231</v>
      </c>
      <c r="Q56" s="18">
        <v>14379</v>
      </c>
      <c r="R56" s="18">
        <v>8464</v>
      </c>
      <c r="S56" s="18">
        <v>5916</v>
      </c>
      <c r="T56" s="18">
        <v>3645</v>
      </c>
      <c r="U56" s="18">
        <v>2033</v>
      </c>
      <c r="V56" s="18">
        <v>1611</v>
      </c>
      <c r="W56" s="18">
        <v>15378</v>
      </c>
      <c r="X56" s="18">
        <v>8878</v>
      </c>
      <c r="Y56" s="18">
        <v>6500</v>
      </c>
      <c r="Z56" s="18">
        <v>16386</v>
      </c>
      <c r="AA56" s="18">
        <v>9538</v>
      </c>
      <c r="AB56" s="18">
        <v>6848</v>
      </c>
      <c r="AC56" s="18">
        <v>16210</v>
      </c>
      <c r="AD56" s="18">
        <v>9400</v>
      </c>
      <c r="AE56" s="18">
        <v>6810</v>
      </c>
      <c r="AF56" s="18">
        <v>19783</v>
      </c>
      <c r="AG56" s="18">
        <v>11291</v>
      </c>
      <c r="AH56" s="18">
        <v>8492</v>
      </c>
      <c r="AI56" s="18">
        <v>22377</v>
      </c>
      <c r="AJ56" s="18">
        <v>11988</v>
      </c>
      <c r="AK56" s="18">
        <v>10389</v>
      </c>
      <c r="AL56" s="18">
        <v>22298</v>
      </c>
      <c r="AM56" s="18">
        <v>12244</v>
      </c>
      <c r="AN56" s="18">
        <v>10054</v>
      </c>
      <c r="AO56" s="18">
        <v>24030</v>
      </c>
      <c r="AP56" s="18">
        <v>13277</v>
      </c>
      <c r="AQ56" s="18">
        <v>10753</v>
      </c>
      <c r="AR56" s="18">
        <v>24509</v>
      </c>
      <c r="AS56" s="18">
        <v>13031</v>
      </c>
      <c r="AT56" s="18">
        <v>11478</v>
      </c>
      <c r="AU56" s="18">
        <v>26010</v>
      </c>
      <c r="AV56" s="18">
        <v>13964</v>
      </c>
      <c r="AW56" s="18">
        <v>12046</v>
      </c>
      <c r="AX56" s="18">
        <v>27648</v>
      </c>
      <c r="AY56" s="18">
        <v>14931</v>
      </c>
      <c r="AZ56" s="18">
        <v>12717</v>
      </c>
      <c r="BA56" s="18">
        <v>28616</v>
      </c>
      <c r="BB56" s="18">
        <v>15464</v>
      </c>
      <c r="BC56" s="18">
        <v>13152</v>
      </c>
      <c r="BD56" s="18">
        <v>31663</v>
      </c>
      <c r="BE56" s="18">
        <v>18325</v>
      </c>
      <c r="BF56" s="18">
        <v>13337</v>
      </c>
      <c r="BG56" s="18">
        <v>33739</v>
      </c>
      <c r="BH56" s="18">
        <v>19842</v>
      </c>
      <c r="BI56" s="18">
        <v>13897</v>
      </c>
      <c r="BJ56" s="18">
        <v>34872</v>
      </c>
      <c r="BK56" s="18">
        <v>19733</v>
      </c>
      <c r="BL56" s="18">
        <v>15139</v>
      </c>
      <c r="BM56" s="18">
        <v>41196</v>
      </c>
      <c r="BN56" s="18">
        <v>23814</v>
      </c>
      <c r="BO56" s="18">
        <v>17382</v>
      </c>
      <c r="BP56" s="18">
        <v>47330</v>
      </c>
      <c r="BQ56" s="18">
        <v>28580</v>
      </c>
      <c r="BR56" s="18">
        <v>18751</v>
      </c>
      <c r="BS56" s="18">
        <v>52784</v>
      </c>
      <c r="BT56" s="18">
        <v>33042</v>
      </c>
      <c r="BU56" s="18">
        <v>19743</v>
      </c>
      <c r="BV56" s="18">
        <v>60902</v>
      </c>
      <c r="BW56" s="18">
        <v>38453</v>
      </c>
      <c r="BX56" s="18">
        <v>22450</v>
      </c>
      <c r="BY56" s="18">
        <v>65110</v>
      </c>
      <c r="BZ56" s="18">
        <v>42381</v>
      </c>
      <c r="CA56" s="18">
        <v>22729</v>
      </c>
      <c r="CB56" s="18">
        <v>67724</v>
      </c>
      <c r="CC56" s="18">
        <v>45363</v>
      </c>
      <c r="CD56" s="18">
        <v>22361</v>
      </c>
      <c r="CE56" s="18">
        <v>73349</v>
      </c>
      <c r="CF56" s="18">
        <v>50703</v>
      </c>
      <c r="CG56" s="18">
        <v>22646</v>
      </c>
      <c r="CH56" s="18">
        <v>77001</v>
      </c>
      <c r="CI56" s="18">
        <v>52841</v>
      </c>
      <c r="CJ56" s="18">
        <v>24160</v>
      </c>
      <c r="CK56" s="18">
        <v>82382</v>
      </c>
      <c r="CL56" s="18">
        <v>56299</v>
      </c>
      <c r="CM56" s="18">
        <v>26083</v>
      </c>
      <c r="CN56" s="18">
        <v>88465</v>
      </c>
      <c r="CO56" s="18">
        <v>59845</v>
      </c>
      <c r="CP56" s="18">
        <v>28620</v>
      </c>
      <c r="CQ56" s="18">
        <v>89664</v>
      </c>
      <c r="CR56" s="18">
        <v>55799</v>
      </c>
      <c r="CS56" s="18">
        <v>33865</v>
      </c>
      <c r="CT56" s="18">
        <v>100859</v>
      </c>
      <c r="CU56" s="18">
        <v>65929</v>
      </c>
      <c r="CV56" s="18">
        <v>34930</v>
      </c>
      <c r="CW56" s="18">
        <v>109053</v>
      </c>
      <c r="CX56" s="18">
        <v>72570</v>
      </c>
      <c r="CY56" s="18">
        <v>36483</v>
      </c>
      <c r="CZ56" s="18">
        <v>111648</v>
      </c>
      <c r="DA56" s="18">
        <v>77051</v>
      </c>
      <c r="DB56" s="18">
        <v>34597</v>
      </c>
      <c r="DC56" s="18">
        <v>123419</v>
      </c>
      <c r="DD56" s="18">
        <v>88621</v>
      </c>
      <c r="DE56" s="18">
        <v>34798</v>
      </c>
      <c r="DF56" s="18">
        <v>125195</v>
      </c>
      <c r="DG56" s="18">
        <v>89985</v>
      </c>
      <c r="DH56" s="18">
        <v>35210</v>
      </c>
      <c r="DI56" s="18">
        <v>126448</v>
      </c>
      <c r="DJ56" s="18">
        <v>91095</v>
      </c>
      <c r="DK56" s="18">
        <v>35353</v>
      </c>
      <c r="DL56" s="18">
        <v>168761</v>
      </c>
      <c r="DM56" s="18">
        <v>130795</v>
      </c>
      <c r="DN56" s="18">
        <v>37966</v>
      </c>
      <c r="DO56" s="18">
        <v>156154</v>
      </c>
      <c r="DP56" s="18">
        <v>116180</v>
      </c>
      <c r="DQ56" s="18">
        <v>39974</v>
      </c>
      <c r="DR56" s="18">
        <v>183245</v>
      </c>
      <c r="DS56" s="18">
        <v>140982</v>
      </c>
      <c r="DT56" s="18">
        <v>42263</v>
      </c>
      <c r="DU56" s="18">
        <v>188562</v>
      </c>
      <c r="DV56" s="18">
        <v>147955</v>
      </c>
      <c r="DW56" s="18">
        <v>40607</v>
      </c>
      <c r="DX56" s="18">
        <v>163772</v>
      </c>
      <c r="DY56" s="18">
        <v>127319</v>
      </c>
      <c r="DZ56" s="18">
        <v>36453</v>
      </c>
      <c r="EA56" s="18">
        <v>172505</v>
      </c>
      <c r="EB56" s="18">
        <v>135291</v>
      </c>
      <c r="EC56" s="18">
        <v>37214</v>
      </c>
      <c r="ED56" s="18">
        <v>175245</v>
      </c>
      <c r="EE56" s="18">
        <v>138787</v>
      </c>
      <c r="EF56" s="18">
        <v>36458</v>
      </c>
      <c r="EG56" s="18">
        <v>175272</v>
      </c>
      <c r="EH56" s="18">
        <v>138689</v>
      </c>
      <c r="EI56" s="18">
        <v>36583</v>
      </c>
      <c r="EJ56" s="18">
        <v>180180</v>
      </c>
      <c r="EK56" s="18">
        <v>143656</v>
      </c>
      <c r="EL56" s="18">
        <v>36524</v>
      </c>
      <c r="EM56" s="18">
        <v>174177</v>
      </c>
      <c r="EN56" s="170">
        <f t="shared" si="0"/>
        <v>-1068</v>
      </c>
      <c r="EO56" s="18">
        <v>37195</v>
      </c>
      <c r="EP56" s="18">
        <v>167883</v>
      </c>
      <c r="EQ56" s="18">
        <v>129336</v>
      </c>
      <c r="ER56" s="18">
        <v>38547</v>
      </c>
      <c r="ES56" s="18">
        <v>184888</v>
      </c>
      <c r="ET56" s="18">
        <v>149369</v>
      </c>
      <c r="EU56" s="18">
        <v>35519</v>
      </c>
      <c r="EV56" s="18">
        <v>186495</v>
      </c>
      <c r="EW56" s="18">
        <v>151433</v>
      </c>
      <c r="EX56" s="18">
        <v>35062</v>
      </c>
      <c r="EY56" s="18">
        <v>190138</v>
      </c>
      <c r="EZ56" s="18">
        <v>154669</v>
      </c>
      <c r="FA56" s="18">
        <v>35469</v>
      </c>
      <c r="FB56" s="18">
        <v>198950</v>
      </c>
      <c r="FC56" s="18">
        <v>163140</v>
      </c>
      <c r="FD56" s="18">
        <v>35810</v>
      </c>
      <c r="FE56" s="18">
        <v>199147</v>
      </c>
      <c r="FF56" s="18">
        <v>162893</v>
      </c>
      <c r="FG56" s="18">
        <v>36254</v>
      </c>
    </row>
    <row r="57" spans="1:163" ht="13.5" customHeight="1">
      <c r="A57" s="35" t="s">
        <v>186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70">
        <f t="shared" si="0"/>
        <v>0</v>
      </c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</row>
    <row r="58" spans="1:163" ht="13.5" customHeight="1">
      <c r="A58" s="36" t="s">
        <v>187</v>
      </c>
      <c r="B58" s="17">
        <v>319</v>
      </c>
      <c r="C58" s="17">
        <v>318</v>
      </c>
      <c r="D58" s="17">
        <v>1</v>
      </c>
      <c r="E58" s="17">
        <v>418</v>
      </c>
      <c r="F58" s="17">
        <v>418</v>
      </c>
      <c r="G58" s="17" t="s">
        <v>318</v>
      </c>
      <c r="H58" s="17">
        <v>952</v>
      </c>
      <c r="I58" s="17">
        <v>952</v>
      </c>
      <c r="J58" s="17" t="s">
        <v>3</v>
      </c>
      <c r="K58" s="17">
        <v>1000</v>
      </c>
      <c r="L58" s="17">
        <v>1000</v>
      </c>
      <c r="M58" s="17" t="s">
        <v>318</v>
      </c>
      <c r="N58" s="17">
        <v>968</v>
      </c>
      <c r="O58" s="17">
        <v>968</v>
      </c>
      <c r="P58" s="17" t="s">
        <v>3</v>
      </c>
      <c r="Q58" s="17">
        <v>998</v>
      </c>
      <c r="R58" s="17">
        <v>998</v>
      </c>
      <c r="S58" s="17" t="s">
        <v>3</v>
      </c>
      <c r="T58" s="17">
        <v>240</v>
      </c>
      <c r="U58" s="17">
        <v>240</v>
      </c>
      <c r="V58" s="17" t="s">
        <v>3</v>
      </c>
      <c r="W58" s="17">
        <v>956</v>
      </c>
      <c r="X58" s="17">
        <v>956</v>
      </c>
      <c r="Y58" s="17" t="s">
        <v>3</v>
      </c>
      <c r="Z58" s="17">
        <v>1005</v>
      </c>
      <c r="AA58" s="17">
        <v>1005</v>
      </c>
      <c r="AB58" s="17" t="s">
        <v>3</v>
      </c>
      <c r="AC58" s="17">
        <v>1611</v>
      </c>
      <c r="AD58" s="17">
        <v>1611</v>
      </c>
      <c r="AE58" s="17" t="s">
        <v>3</v>
      </c>
      <c r="AF58" s="17">
        <v>1840</v>
      </c>
      <c r="AG58" s="17">
        <v>1840</v>
      </c>
      <c r="AH58" s="17" t="s">
        <v>3</v>
      </c>
      <c r="AI58" s="17">
        <v>1770</v>
      </c>
      <c r="AJ58" s="17">
        <v>1770</v>
      </c>
      <c r="AK58" s="17" t="s">
        <v>3</v>
      </c>
      <c r="AL58" s="17">
        <v>1976</v>
      </c>
      <c r="AM58" s="17">
        <v>1976</v>
      </c>
      <c r="AN58" s="17" t="s">
        <v>3</v>
      </c>
      <c r="AO58" s="17">
        <v>1930</v>
      </c>
      <c r="AP58" s="17">
        <v>1930</v>
      </c>
      <c r="AQ58" s="17" t="s">
        <v>3</v>
      </c>
      <c r="AR58" s="17">
        <v>1922</v>
      </c>
      <c r="AS58" s="17">
        <v>1922</v>
      </c>
      <c r="AT58" s="17" t="s">
        <v>3</v>
      </c>
      <c r="AU58" s="17">
        <v>1938</v>
      </c>
      <c r="AV58" s="17">
        <v>1938</v>
      </c>
      <c r="AW58" s="17" t="s">
        <v>3</v>
      </c>
      <c r="AX58" s="17">
        <v>1612</v>
      </c>
      <c r="AY58" s="17">
        <v>1612</v>
      </c>
      <c r="AZ58" s="17" t="s">
        <v>3</v>
      </c>
      <c r="BA58" s="17">
        <v>1598</v>
      </c>
      <c r="BB58" s="17">
        <v>1598</v>
      </c>
      <c r="BC58" s="17" t="s">
        <v>3</v>
      </c>
      <c r="BD58" s="17">
        <v>1558</v>
      </c>
      <c r="BE58" s="17">
        <v>1558</v>
      </c>
      <c r="BF58" s="17" t="s">
        <v>3</v>
      </c>
      <c r="BG58" s="17">
        <v>1520</v>
      </c>
      <c r="BH58" s="17">
        <v>1520</v>
      </c>
      <c r="BI58" s="17" t="s">
        <v>3</v>
      </c>
      <c r="BJ58" s="17">
        <v>1482</v>
      </c>
      <c r="BK58" s="17">
        <v>1482</v>
      </c>
      <c r="BL58" s="17" t="s">
        <v>3</v>
      </c>
      <c r="BM58" s="17">
        <v>1786</v>
      </c>
      <c r="BN58" s="17">
        <v>1786</v>
      </c>
      <c r="BO58" s="17" t="s">
        <v>3</v>
      </c>
      <c r="BP58" s="17">
        <v>1796</v>
      </c>
      <c r="BQ58" s="17">
        <v>1796</v>
      </c>
      <c r="BR58" s="17" t="s">
        <v>3</v>
      </c>
      <c r="BS58" s="17">
        <v>1779</v>
      </c>
      <c r="BT58" s="17">
        <v>1779</v>
      </c>
      <c r="BU58" s="17" t="s">
        <v>3</v>
      </c>
      <c r="BV58" s="17">
        <v>1759</v>
      </c>
      <c r="BW58" s="17">
        <v>1759</v>
      </c>
      <c r="BX58" s="17" t="s">
        <v>3</v>
      </c>
      <c r="BY58" s="17">
        <v>1703</v>
      </c>
      <c r="BZ58" s="17">
        <v>1703</v>
      </c>
      <c r="CA58" s="17" t="s">
        <v>3</v>
      </c>
      <c r="CB58" s="17">
        <v>1657</v>
      </c>
      <c r="CC58" s="17">
        <v>1657</v>
      </c>
      <c r="CD58" s="17" t="s">
        <v>3</v>
      </c>
      <c r="CE58" s="17">
        <v>1625</v>
      </c>
      <c r="CF58" s="17">
        <v>1625</v>
      </c>
      <c r="CG58" s="17" t="s">
        <v>3</v>
      </c>
      <c r="CH58" s="17">
        <v>1585</v>
      </c>
      <c r="CI58" s="17">
        <v>1585</v>
      </c>
      <c r="CJ58" s="17" t="s">
        <v>3</v>
      </c>
      <c r="CK58" s="17">
        <v>1554</v>
      </c>
      <c r="CL58" s="17">
        <v>1554</v>
      </c>
      <c r="CM58" s="17" t="s">
        <v>3</v>
      </c>
      <c r="CN58" s="17">
        <v>1529</v>
      </c>
      <c r="CO58" s="17">
        <v>1529</v>
      </c>
      <c r="CP58" s="17" t="s">
        <v>3</v>
      </c>
      <c r="CQ58" s="17">
        <v>1499</v>
      </c>
      <c r="CR58" s="17">
        <v>1499</v>
      </c>
      <c r="CS58" s="17" t="s">
        <v>3</v>
      </c>
      <c r="CT58" s="17">
        <v>1484</v>
      </c>
      <c r="CU58" s="17">
        <v>1484</v>
      </c>
      <c r="CV58" s="17" t="s">
        <v>3</v>
      </c>
      <c r="CW58" s="17">
        <v>1462</v>
      </c>
      <c r="CX58" s="17">
        <v>1462</v>
      </c>
      <c r="CY58" s="17" t="s">
        <v>3</v>
      </c>
      <c r="CZ58" s="17">
        <v>1433</v>
      </c>
      <c r="DA58" s="17">
        <v>1433</v>
      </c>
      <c r="DB58" s="17" t="s">
        <v>3</v>
      </c>
      <c r="DC58" s="17">
        <v>1412</v>
      </c>
      <c r="DD58" s="17">
        <v>1412</v>
      </c>
      <c r="DE58" s="17" t="s">
        <v>3</v>
      </c>
      <c r="DF58" s="17">
        <v>1377</v>
      </c>
      <c r="DG58" s="17">
        <v>1377</v>
      </c>
      <c r="DH58" s="17" t="s">
        <v>3</v>
      </c>
      <c r="DI58" s="17">
        <v>1355</v>
      </c>
      <c r="DJ58" s="17">
        <v>1355</v>
      </c>
      <c r="DK58" s="17" t="s">
        <v>3</v>
      </c>
      <c r="DL58" s="17">
        <v>1330</v>
      </c>
      <c r="DM58" s="17">
        <v>1330</v>
      </c>
      <c r="DN58" s="17" t="s">
        <v>3</v>
      </c>
      <c r="DO58" s="17">
        <v>3060</v>
      </c>
      <c r="DP58" s="17">
        <v>3060</v>
      </c>
      <c r="DQ58" s="17" t="s">
        <v>3</v>
      </c>
      <c r="DR58" s="17">
        <v>517</v>
      </c>
      <c r="DS58" s="17">
        <v>517</v>
      </c>
      <c r="DT58" s="17" t="s">
        <v>3</v>
      </c>
      <c r="DU58" s="17">
        <v>490</v>
      </c>
      <c r="DV58" s="17">
        <v>490</v>
      </c>
      <c r="DW58" s="17" t="s">
        <v>3</v>
      </c>
      <c r="DX58" s="17">
        <v>464</v>
      </c>
      <c r="DY58" s="17">
        <v>464</v>
      </c>
      <c r="DZ58" s="17" t="s">
        <v>3</v>
      </c>
      <c r="EA58" s="17">
        <v>437</v>
      </c>
      <c r="EB58" s="17">
        <v>437</v>
      </c>
      <c r="EC58" s="17" t="s">
        <v>3</v>
      </c>
      <c r="ED58" s="17">
        <v>426</v>
      </c>
      <c r="EE58" s="17">
        <v>426</v>
      </c>
      <c r="EF58" s="17" t="s">
        <v>3</v>
      </c>
      <c r="EG58" s="17">
        <v>437</v>
      </c>
      <c r="EH58" s="17">
        <v>437</v>
      </c>
      <c r="EI58" s="17" t="s">
        <v>3</v>
      </c>
      <c r="EJ58" s="17">
        <v>416</v>
      </c>
      <c r="EK58" s="17">
        <v>416</v>
      </c>
      <c r="EL58" s="17" t="s">
        <v>3</v>
      </c>
      <c r="EM58" s="17">
        <v>474</v>
      </c>
      <c r="EN58" s="170">
        <f t="shared" si="0"/>
        <v>48</v>
      </c>
      <c r="EO58" s="17" t="s">
        <v>3</v>
      </c>
      <c r="EP58" s="17">
        <v>497</v>
      </c>
      <c r="EQ58" s="17">
        <v>497</v>
      </c>
      <c r="ER58" s="17" t="s">
        <v>3</v>
      </c>
      <c r="ES58" s="17">
        <v>353</v>
      </c>
      <c r="ET58" s="17">
        <v>353</v>
      </c>
      <c r="EU58" s="17" t="s">
        <v>3</v>
      </c>
      <c r="EV58" s="17">
        <v>437</v>
      </c>
      <c r="EW58" s="17">
        <v>437</v>
      </c>
      <c r="EX58" s="17" t="s">
        <v>3</v>
      </c>
      <c r="EY58" s="17">
        <v>450</v>
      </c>
      <c r="EZ58" s="17">
        <v>450</v>
      </c>
      <c r="FA58" s="17" t="s">
        <v>3</v>
      </c>
      <c r="FB58" s="17">
        <v>470</v>
      </c>
      <c r="FC58" s="17">
        <v>470</v>
      </c>
      <c r="FD58" s="17" t="s">
        <v>3</v>
      </c>
      <c r="FE58" s="17">
        <v>484</v>
      </c>
      <c r="FF58" s="17">
        <v>484</v>
      </c>
      <c r="FG58" s="17" t="s">
        <v>3</v>
      </c>
    </row>
    <row r="59" spans="1:163" ht="13.5" customHeight="1">
      <c r="A59" s="36" t="s">
        <v>188</v>
      </c>
      <c r="B59" s="17">
        <v>820</v>
      </c>
      <c r="C59" s="17">
        <v>820</v>
      </c>
      <c r="D59" s="17" t="s">
        <v>3</v>
      </c>
      <c r="E59" s="17">
        <v>887</v>
      </c>
      <c r="F59" s="17">
        <v>887</v>
      </c>
      <c r="G59" s="17" t="s">
        <v>3</v>
      </c>
      <c r="H59" s="17">
        <v>680</v>
      </c>
      <c r="I59" s="17">
        <v>680</v>
      </c>
      <c r="J59" s="17" t="s">
        <v>3</v>
      </c>
      <c r="K59" s="17">
        <v>819</v>
      </c>
      <c r="L59" s="17">
        <v>819</v>
      </c>
      <c r="M59" s="17" t="s">
        <v>3</v>
      </c>
      <c r="N59" s="17">
        <v>978</v>
      </c>
      <c r="O59" s="17">
        <v>978</v>
      </c>
      <c r="P59" s="17" t="s">
        <v>3</v>
      </c>
      <c r="Q59" s="17">
        <v>869</v>
      </c>
      <c r="R59" s="17">
        <v>869</v>
      </c>
      <c r="S59" s="17" t="s">
        <v>3</v>
      </c>
      <c r="T59" s="17">
        <v>196</v>
      </c>
      <c r="U59" s="17">
        <v>196</v>
      </c>
      <c r="V59" s="17" t="s">
        <v>3</v>
      </c>
      <c r="W59" s="17">
        <v>933</v>
      </c>
      <c r="X59" s="17">
        <v>933</v>
      </c>
      <c r="Y59" s="17" t="s">
        <v>3</v>
      </c>
      <c r="Z59" s="17">
        <v>909</v>
      </c>
      <c r="AA59" s="17">
        <v>909</v>
      </c>
      <c r="AB59" s="17" t="s">
        <v>3</v>
      </c>
      <c r="AC59" s="17">
        <v>1033</v>
      </c>
      <c r="AD59" s="17">
        <v>1033</v>
      </c>
      <c r="AE59" s="17" t="s">
        <v>3</v>
      </c>
      <c r="AF59" s="17">
        <v>1188</v>
      </c>
      <c r="AG59" s="17">
        <v>1188</v>
      </c>
      <c r="AH59" s="17" t="s">
        <v>3</v>
      </c>
      <c r="AI59" s="17">
        <v>1243</v>
      </c>
      <c r="AJ59" s="17">
        <v>1243</v>
      </c>
      <c r="AK59" s="17" t="s">
        <v>3</v>
      </c>
      <c r="AL59" s="17">
        <v>1130</v>
      </c>
      <c r="AM59" s="17">
        <v>1130</v>
      </c>
      <c r="AN59" s="17" t="s">
        <v>3</v>
      </c>
      <c r="AO59" s="17">
        <v>1073</v>
      </c>
      <c r="AP59" s="17">
        <v>1073</v>
      </c>
      <c r="AQ59" s="17" t="s">
        <v>3</v>
      </c>
      <c r="AR59" s="17">
        <v>1102</v>
      </c>
      <c r="AS59" s="17">
        <v>1102</v>
      </c>
      <c r="AT59" s="17" t="s">
        <v>3</v>
      </c>
      <c r="AU59" s="17">
        <v>1134</v>
      </c>
      <c r="AV59" s="17">
        <v>1134</v>
      </c>
      <c r="AW59" s="17" t="s">
        <v>3</v>
      </c>
      <c r="AX59" s="17">
        <v>1204</v>
      </c>
      <c r="AY59" s="17">
        <v>1204</v>
      </c>
      <c r="AZ59" s="17" t="s">
        <v>3</v>
      </c>
      <c r="BA59" s="17">
        <v>1205</v>
      </c>
      <c r="BB59" s="17">
        <v>1205</v>
      </c>
      <c r="BC59" s="17" t="s">
        <v>3</v>
      </c>
      <c r="BD59" s="17">
        <v>1275</v>
      </c>
      <c r="BE59" s="17">
        <v>1275</v>
      </c>
      <c r="BF59" s="17" t="s">
        <v>3</v>
      </c>
      <c r="BG59" s="17">
        <v>1350</v>
      </c>
      <c r="BH59" s="17">
        <v>1350</v>
      </c>
      <c r="BI59" s="17" t="s">
        <v>3</v>
      </c>
      <c r="BJ59" s="17">
        <v>1400</v>
      </c>
      <c r="BK59" s="17">
        <v>1400</v>
      </c>
      <c r="BL59" s="17" t="s">
        <v>3</v>
      </c>
      <c r="BM59" s="17">
        <v>1395</v>
      </c>
      <c r="BN59" s="17">
        <v>1395</v>
      </c>
      <c r="BO59" s="17" t="s">
        <v>3</v>
      </c>
      <c r="BP59" s="17">
        <v>1460</v>
      </c>
      <c r="BQ59" s="17">
        <v>1460</v>
      </c>
      <c r="BR59" s="17" t="s">
        <v>3</v>
      </c>
      <c r="BS59" s="17">
        <v>1247</v>
      </c>
      <c r="BT59" s="17">
        <v>1247</v>
      </c>
      <c r="BU59" s="17" t="s">
        <v>3</v>
      </c>
      <c r="BV59" s="17">
        <v>1349</v>
      </c>
      <c r="BW59" s="17">
        <v>1349</v>
      </c>
      <c r="BX59" s="17" t="s">
        <v>3</v>
      </c>
      <c r="BY59" s="17">
        <v>1374</v>
      </c>
      <c r="BZ59" s="17">
        <v>1374</v>
      </c>
      <c r="CA59" s="17" t="s">
        <v>3</v>
      </c>
      <c r="CB59" s="17">
        <v>1369</v>
      </c>
      <c r="CC59" s="17">
        <v>1369</v>
      </c>
      <c r="CD59" s="17" t="s">
        <v>3</v>
      </c>
      <c r="CE59" s="17">
        <v>1355</v>
      </c>
      <c r="CF59" s="17">
        <v>1355</v>
      </c>
      <c r="CG59" s="17" t="s">
        <v>3</v>
      </c>
      <c r="CH59" s="17">
        <v>1339</v>
      </c>
      <c r="CI59" s="17">
        <v>1339</v>
      </c>
      <c r="CJ59" s="17" t="s">
        <v>3</v>
      </c>
      <c r="CK59" s="17">
        <v>1321</v>
      </c>
      <c r="CL59" s="17">
        <v>1321</v>
      </c>
      <c r="CM59" s="17" t="s">
        <v>3</v>
      </c>
      <c r="CN59" s="17">
        <v>1363</v>
      </c>
      <c r="CO59" s="17">
        <v>1363</v>
      </c>
      <c r="CP59" s="17" t="s">
        <v>3</v>
      </c>
      <c r="CQ59" s="17">
        <v>1347</v>
      </c>
      <c r="CR59" s="17">
        <v>1347</v>
      </c>
      <c r="CS59" s="17" t="s">
        <v>3</v>
      </c>
      <c r="CT59" s="17">
        <v>1320</v>
      </c>
      <c r="CU59" s="17">
        <v>1320</v>
      </c>
      <c r="CV59" s="17" t="s">
        <v>3</v>
      </c>
      <c r="CW59" s="17">
        <v>1331</v>
      </c>
      <c r="CX59" s="17">
        <v>1331</v>
      </c>
      <c r="CY59" s="17" t="s">
        <v>3</v>
      </c>
      <c r="CZ59" s="17">
        <v>1392</v>
      </c>
      <c r="DA59" s="17">
        <v>1392</v>
      </c>
      <c r="DB59" s="17" t="s">
        <v>3</v>
      </c>
      <c r="DC59" s="17">
        <v>1369</v>
      </c>
      <c r="DD59" s="17">
        <v>1369</v>
      </c>
      <c r="DE59" s="17" t="s">
        <v>3</v>
      </c>
      <c r="DF59" s="17">
        <v>1350</v>
      </c>
      <c r="DG59" s="17">
        <v>1350</v>
      </c>
      <c r="DH59" s="17" t="s">
        <v>3</v>
      </c>
      <c r="DI59" s="17">
        <v>1345</v>
      </c>
      <c r="DJ59" s="17">
        <v>1345</v>
      </c>
      <c r="DK59" s="17" t="s">
        <v>3</v>
      </c>
      <c r="DL59" s="17">
        <v>1364</v>
      </c>
      <c r="DM59" s="17">
        <v>1364</v>
      </c>
      <c r="DN59" s="17" t="s">
        <v>3</v>
      </c>
      <c r="DO59" s="17">
        <v>1369</v>
      </c>
      <c r="DP59" s="17">
        <v>1369</v>
      </c>
      <c r="DQ59" s="17" t="s">
        <v>3</v>
      </c>
      <c r="DR59" s="17">
        <v>1318</v>
      </c>
      <c r="DS59" s="17">
        <v>1318</v>
      </c>
      <c r="DT59" s="17" t="s">
        <v>3</v>
      </c>
      <c r="DU59" s="17">
        <v>1287</v>
      </c>
      <c r="DV59" s="17">
        <v>1287</v>
      </c>
      <c r="DW59" s="17" t="s">
        <v>3</v>
      </c>
      <c r="DX59" s="17">
        <v>1243</v>
      </c>
      <c r="DY59" s="17">
        <v>1243</v>
      </c>
      <c r="DZ59" s="17" t="s">
        <v>3</v>
      </c>
      <c r="EA59" s="17">
        <v>1230</v>
      </c>
      <c r="EB59" s="17">
        <v>1230</v>
      </c>
      <c r="EC59" s="17" t="s">
        <v>3</v>
      </c>
      <c r="ED59" s="170">
        <v>1166</v>
      </c>
      <c r="EE59" s="17">
        <v>1166</v>
      </c>
      <c r="EF59" s="17" t="s">
        <v>3</v>
      </c>
      <c r="EG59" s="17">
        <v>1225</v>
      </c>
      <c r="EH59" s="17">
        <v>1225</v>
      </c>
      <c r="EI59" s="17" t="s">
        <v>3</v>
      </c>
      <c r="EJ59" s="17">
        <v>926</v>
      </c>
      <c r="EK59" s="17">
        <v>926</v>
      </c>
      <c r="EL59" s="17" t="s">
        <v>3</v>
      </c>
      <c r="EM59" s="17">
        <v>586</v>
      </c>
      <c r="EN59" s="170">
        <f t="shared" si="0"/>
        <v>-580</v>
      </c>
      <c r="EO59" s="17" t="s">
        <v>3</v>
      </c>
      <c r="EP59" s="17">
        <v>1054</v>
      </c>
      <c r="EQ59" s="17">
        <v>1054</v>
      </c>
      <c r="ER59" s="17" t="s">
        <v>3</v>
      </c>
      <c r="ES59" s="17">
        <v>962</v>
      </c>
      <c r="ET59" s="17">
        <v>962</v>
      </c>
      <c r="EU59" s="17" t="s">
        <v>3</v>
      </c>
      <c r="EV59" s="17">
        <v>883</v>
      </c>
      <c r="EW59" s="17">
        <v>883</v>
      </c>
      <c r="EX59" s="17" t="s">
        <v>3</v>
      </c>
      <c r="EY59" s="17">
        <v>800</v>
      </c>
      <c r="EZ59" s="17">
        <v>800</v>
      </c>
      <c r="FA59" s="17" t="s">
        <v>3</v>
      </c>
      <c r="FB59" s="17">
        <v>713</v>
      </c>
      <c r="FC59" s="17">
        <v>713</v>
      </c>
      <c r="FD59" s="17" t="s">
        <v>3</v>
      </c>
      <c r="FE59" s="17">
        <v>648</v>
      </c>
      <c r="FF59" s="17">
        <v>648</v>
      </c>
      <c r="FG59" s="17" t="s">
        <v>3</v>
      </c>
    </row>
    <row r="60" spans="1:163" ht="13.5" customHeight="1">
      <c r="A60" s="36" t="s">
        <v>189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>
        <v>567</v>
      </c>
      <c r="BT60" s="17" t="s">
        <v>3</v>
      </c>
      <c r="BU60" s="17">
        <v>567</v>
      </c>
      <c r="BV60" s="17">
        <v>859</v>
      </c>
      <c r="BW60" s="17" t="s">
        <v>3</v>
      </c>
      <c r="BX60" s="17">
        <v>859</v>
      </c>
      <c r="BY60" s="17">
        <v>952</v>
      </c>
      <c r="BZ60" s="17">
        <v>1</v>
      </c>
      <c r="CA60" s="17">
        <v>951</v>
      </c>
      <c r="CB60" s="17">
        <v>818</v>
      </c>
      <c r="CC60" s="17" t="s">
        <v>3</v>
      </c>
      <c r="CD60" s="17">
        <v>818</v>
      </c>
      <c r="CE60" s="17">
        <v>828</v>
      </c>
      <c r="CF60" s="17" t="s">
        <v>3</v>
      </c>
      <c r="CG60" s="17">
        <v>828</v>
      </c>
      <c r="CH60" s="17">
        <v>830</v>
      </c>
      <c r="CI60" s="17" t="s">
        <v>3</v>
      </c>
      <c r="CJ60" s="17">
        <v>830</v>
      </c>
      <c r="CK60" s="17">
        <v>879</v>
      </c>
      <c r="CL60" s="17" t="s">
        <v>3</v>
      </c>
      <c r="CM60" s="17">
        <v>879</v>
      </c>
      <c r="CN60" s="17">
        <v>885</v>
      </c>
      <c r="CO60" s="17">
        <v>1</v>
      </c>
      <c r="CP60" s="17">
        <v>884</v>
      </c>
      <c r="CQ60" s="17">
        <v>952</v>
      </c>
      <c r="CR60" s="17">
        <v>4</v>
      </c>
      <c r="CS60" s="17">
        <v>948</v>
      </c>
      <c r="CT60" s="17">
        <v>1105</v>
      </c>
      <c r="CU60" s="17" t="s">
        <v>3</v>
      </c>
      <c r="CV60" s="17">
        <v>1105</v>
      </c>
      <c r="CW60" s="17">
        <v>1309</v>
      </c>
      <c r="CX60" s="17" t="s">
        <v>3</v>
      </c>
      <c r="CY60" s="17">
        <v>1309</v>
      </c>
      <c r="CZ60" s="17">
        <v>1342</v>
      </c>
      <c r="DA60" s="17">
        <v>22</v>
      </c>
      <c r="DB60" s="17">
        <v>1320</v>
      </c>
      <c r="DC60" s="17">
        <v>1401</v>
      </c>
      <c r="DD60" s="17">
        <v>22</v>
      </c>
      <c r="DE60" s="17">
        <v>1379</v>
      </c>
      <c r="DF60" s="17">
        <v>1379</v>
      </c>
      <c r="DG60" s="17">
        <v>21</v>
      </c>
      <c r="DH60" s="17">
        <v>1358</v>
      </c>
      <c r="DI60" s="17">
        <v>1359</v>
      </c>
      <c r="DJ60" s="17">
        <v>20</v>
      </c>
      <c r="DK60" s="17">
        <v>1339</v>
      </c>
      <c r="DL60" s="17">
        <v>1398</v>
      </c>
      <c r="DM60" s="17">
        <v>15</v>
      </c>
      <c r="DN60" s="17">
        <v>1383</v>
      </c>
      <c r="DO60" s="17">
        <v>1453</v>
      </c>
      <c r="DP60" s="17">
        <v>18</v>
      </c>
      <c r="DQ60" s="17">
        <v>1435</v>
      </c>
      <c r="DR60" s="17">
        <v>1513</v>
      </c>
      <c r="DS60" s="17">
        <v>40</v>
      </c>
      <c r="DT60" s="17">
        <v>1473</v>
      </c>
      <c r="DU60" s="17">
        <v>1555</v>
      </c>
      <c r="DV60" s="17">
        <v>42</v>
      </c>
      <c r="DW60" s="17">
        <v>1513</v>
      </c>
      <c r="DX60" s="17">
        <v>1465</v>
      </c>
      <c r="DY60" s="17">
        <v>-19</v>
      </c>
      <c r="DZ60" s="17">
        <v>1484</v>
      </c>
      <c r="EA60" s="17">
        <v>1440</v>
      </c>
      <c r="EB60" s="17">
        <v>22</v>
      </c>
      <c r="EC60" s="17">
        <v>1418</v>
      </c>
      <c r="ED60" s="17">
        <v>1462</v>
      </c>
      <c r="EE60" s="17">
        <v>35</v>
      </c>
      <c r="EF60" s="17">
        <v>1427</v>
      </c>
      <c r="EG60" s="17">
        <v>1680</v>
      </c>
      <c r="EH60" s="17">
        <v>29</v>
      </c>
      <c r="EI60" s="17">
        <v>1651</v>
      </c>
      <c r="EJ60" s="17">
        <v>1972</v>
      </c>
      <c r="EK60" s="17">
        <v>28</v>
      </c>
      <c r="EL60" s="17">
        <v>1944</v>
      </c>
      <c r="EM60" s="17">
        <v>1896</v>
      </c>
      <c r="EN60" s="170">
        <f t="shared" si="0"/>
        <v>434</v>
      </c>
      <c r="EO60" s="17">
        <v>1869</v>
      </c>
      <c r="EP60" s="17">
        <v>1953</v>
      </c>
      <c r="EQ60" s="17">
        <v>16</v>
      </c>
      <c r="ER60" s="17">
        <v>1937</v>
      </c>
      <c r="ES60" s="17">
        <v>1966</v>
      </c>
      <c r="ET60" s="17">
        <v>63</v>
      </c>
      <c r="EU60" s="17">
        <v>1903</v>
      </c>
      <c r="EV60" s="17">
        <v>1865</v>
      </c>
      <c r="EW60" s="17">
        <v>37</v>
      </c>
      <c r="EX60" s="17">
        <v>1828</v>
      </c>
      <c r="EY60" s="17">
        <v>1846</v>
      </c>
      <c r="EZ60" s="17">
        <v>26</v>
      </c>
      <c r="FA60" s="17">
        <v>1820</v>
      </c>
      <c r="FB60" s="17">
        <v>1798</v>
      </c>
      <c r="FC60" s="17">
        <v>19</v>
      </c>
      <c r="FD60" s="17">
        <v>1779</v>
      </c>
      <c r="FE60" s="17">
        <v>1789</v>
      </c>
      <c r="FF60" s="17">
        <v>19</v>
      </c>
      <c r="FG60" s="17">
        <v>1770</v>
      </c>
    </row>
    <row r="61" spans="1:163" ht="13.5" customHeight="1">
      <c r="A61" s="36" t="s">
        <v>190</v>
      </c>
      <c r="B61" s="17" t="s">
        <v>3</v>
      </c>
      <c r="C61" s="17" t="s">
        <v>3</v>
      </c>
      <c r="D61" s="17" t="s">
        <v>3</v>
      </c>
      <c r="E61" s="17" t="s">
        <v>3</v>
      </c>
      <c r="F61" s="17" t="s">
        <v>3</v>
      </c>
      <c r="G61" s="17" t="s">
        <v>3</v>
      </c>
      <c r="H61" s="17" t="s">
        <v>3</v>
      </c>
      <c r="I61" s="17" t="s">
        <v>3</v>
      </c>
      <c r="J61" s="17" t="s">
        <v>3</v>
      </c>
      <c r="K61" s="17" t="s">
        <v>3</v>
      </c>
      <c r="L61" s="17" t="s">
        <v>3</v>
      </c>
      <c r="M61" s="17" t="s">
        <v>3</v>
      </c>
      <c r="N61" s="17" t="s">
        <v>3</v>
      </c>
      <c r="O61" s="17" t="s">
        <v>3</v>
      </c>
      <c r="P61" s="17" t="s">
        <v>3</v>
      </c>
      <c r="Q61" s="17" t="s">
        <v>3</v>
      </c>
      <c r="R61" s="17" t="s">
        <v>3</v>
      </c>
      <c r="S61" s="17" t="s">
        <v>3</v>
      </c>
      <c r="T61" s="17" t="s">
        <v>3</v>
      </c>
      <c r="U61" s="17" t="s">
        <v>3</v>
      </c>
      <c r="V61" s="17" t="s">
        <v>3</v>
      </c>
      <c r="W61" s="17" t="s">
        <v>3</v>
      </c>
      <c r="X61" s="17" t="s">
        <v>3</v>
      </c>
      <c r="Y61" s="17" t="s">
        <v>3</v>
      </c>
      <c r="Z61" s="17" t="s">
        <v>3</v>
      </c>
      <c r="AA61" s="17" t="s">
        <v>3</v>
      </c>
      <c r="AB61" s="17" t="s">
        <v>3</v>
      </c>
      <c r="AC61" s="17" t="s">
        <v>3</v>
      </c>
      <c r="AD61" s="17" t="s">
        <v>3</v>
      </c>
      <c r="AE61" s="17" t="s">
        <v>3</v>
      </c>
      <c r="AF61" s="17" t="s">
        <v>3</v>
      </c>
      <c r="AG61" s="17" t="s">
        <v>3</v>
      </c>
      <c r="AH61" s="17" t="s">
        <v>3</v>
      </c>
      <c r="AI61" s="17" t="s">
        <v>3</v>
      </c>
      <c r="AJ61" s="17" t="s">
        <v>3</v>
      </c>
      <c r="AK61" s="17" t="s">
        <v>3</v>
      </c>
      <c r="AL61" s="17" t="s">
        <v>3</v>
      </c>
      <c r="AM61" s="17" t="s">
        <v>3</v>
      </c>
      <c r="AN61" s="17" t="s">
        <v>3</v>
      </c>
      <c r="AO61" s="17" t="s">
        <v>3</v>
      </c>
      <c r="AP61" s="17" t="s">
        <v>3</v>
      </c>
      <c r="AQ61" s="17" t="s">
        <v>3</v>
      </c>
      <c r="AR61" s="17" t="s">
        <v>3</v>
      </c>
      <c r="AS61" s="17" t="s">
        <v>3</v>
      </c>
      <c r="AT61" s="17" t="s">
        <v>3</v>
      </c>
      <c r="AU61" s="17" t="s">
        <v>3</v>
      </c>
      <c r="AV61" s="17" t="s">
        <v>3</v>
      </c>
      <c r="AW61" s="17" t="s">
        <v>3</v>
      </c>
      <c r="AX61" s="17" t="s">
        <v>3</v>
      </c>
      <c r="AY61" s="17" t="s">
        <v>3</v>
      </c>
      <c r="AZ61" s="17" t="s">
        <v>3</v>
      </c>
      <c r="BA61" s="17" t="s">
        <v>3</v>
      </c>
      <c r="BB61" s="17" t="s">
        <v>3</v>
      </c>
      <c r="BC61" s="17" t="s">
        <v>3</v>
      </c>
      <c r="BD61" s="17" t="s">
        <v>3</v>
      </c>
      <c r="BE61" s="17" t="s">
        <v>3</v>
      </c>
      <c r="BF61" s="17" t="s">
        <v>3</v>
      </c>
      <c r="BG61" s="17" t="s">
        <v>3</v>
      </c>
      <c r="BH61" s="17" t="s">
        <v>3</v>
      </c>
      <c r="BI61" s="17" t="s">
        <v>3</v>
      </c>
      <c r="BJ61" s="17" t="s">
        <v>3</v>
      </c>
      <c r="BK61" s="17" t="s">
        <v>3</v>
      </c>
      <c r="BL61" s="17" t="s">
        <v>3</v>
      </c>
      <c r="BM61" s="17" t="s">
        <v>3</v>
      </c>
      <c r="BN61" s="17" t="s">
        <v>3</v>
      </c>
      <c r="BO61" s="17" t="s">
        <v>3</v>
      </c>
      <c r="BP61" s="17" t="s">
        <v>3</v>
      </c>
      <c r="BQ61" s="17" t="s">
        <v>3</v>
      </c>
      <c r="BR61" s="17" t="s">
        <v>3</v>
      </c>
      <c r="BS61" s="17" t="s">
        <v>3</v>
      </c>
      <c r="BT61" s="17" t="s">
        <v>3</v>
      </c>
      <c r="BU61" s="17" t="s">
        <v>3</v>
      </c>
      <c r="BV61" s="17" t="s">
        <v>3</v>
      </c>
      <c r="BW61" s="17" t="s">
        <v>3</v>
      </c>
      <c r="BX61" s="17" t="s">
        <v>3</v>
      </c>
      <c r="BY61" s="17" t="s">
        <v>3</v>
      </c>
      <c r="BZ61" s="17" t="s">
        <v>3</v>
      </c>
      <c r="CA61" s="17" t="s">
        <v>3</v>
      </c>
      <c r="CB61" s="17" t="s">
        <v>3</v>
      </c>
      <c r="CC61" s="17" t="s">
        <v>3</v>
      </c>
      <c r="CD61" s="17" t="s">
        <v>3</v>
      </c>
      <c r="CE61" s="17" t="s">
        <v>3</v>
      </c>
      <c r="CF61" s="17" t="s">
        <v>3</v>
      </c>
      <c r="CG61" s="17" t="s">
        <v>3</v>
      </c>
      <c r="CH61" s="17" t="s">
        <v>3</v>
      </c>
      <c r="CI61" s="17" t="s">
        <v>3</v>
      </c>
      <c r="CJ61" s="17" t="s">
        <v>3</v>
      </c>
      <c r="CK61" s="17" t="s">
        <v>3</v>
      </c>
      <c r="CL61" s="17" t="s">
        <v>3</v>
      </c>
      <c r="CM61" s="17" t="s">
        <v>3</v>
      </c>
      <c r="CN61" s="17" t="s">
        <v>3</v>
      </c>
      <c r="CO61" s="17" t="s">
        <v>3</v>
      </c>
      <c r="CP61" s="17" t="s">
        <v>3</v>
      </c>
      <c r="CQ61" s="17" t="s">
        <v>3</v>
      </c>
      <c r="CR61" s="17" t="s">
        <v>3</v>
      </c>
      <c r="CS61" s="17" t="s">
        <v>3</v>
      </c>
      <c r="CT61" s="17">
        <v>347</v>
      </c>
      <c r="CU61" s="17">
        <v>347</v>
      </c>
      <c r="CV61" s="17" t="s">
        <v>3</v>
      </c>
      <c r="CW61" s="17">
        <v>321</v>
      </c>
      <c r="CX61" s="17">
        <v>321</v>
      </c>
      <c r="CY61" s="17" t="s">
        <v>3</v>
      </c>
      <c r="CZ61" s="17">
        <v>274</v>
      </c>
      <c r="DA61" s="17">
        <v>274</v>
      </c>
      <c r="DB61" s="17" t="s">
        <v>3</v>
      </c>
      <c r="DC61" s="17">
        <v>615</v>
      </c>
      <c r="DD61" s="17">
        <v>615</v>
      </c>
      <c r="DE61" s="17" t="s">
        <v>3</v>
      </c>
      <c r="DF61" s="17">
        <v>863</v>
      </c>
      <c r="DG61" s="17">
        <v>863</v>
      </c>
      <c r="DH61" s="17" t="s">
        <v>3</v>
      </c>
      <c r="DI61" s="17">
        <v>954</v>
      </c>
      <c r="DJ61" s="17">
        <v>954</v>
      </c>
      <c r="DK61" s="17" t="s">
        <v>3</v>
      </c>
      <c r="DL61" s="17">
        <v>1068</v>
      </c>
      <c r="DM61" s="17">
        <v>1068</v>
      </c>
      <c r="DN61" s="17" t="s">
        <v>3</v>
      </c>
      <c r="DO61" s="17">
        <v>1035</v>
      </c>
      <c r="DP61" s="17">
        <v>1035</v>
      </c>
      <c r="DQ61" s="17" t="s">
        <v>3</v>
      </c>
      <c r="DR61" s="17">
        <v>1074</v>
      </c>
      <c r="DS61" s="17">
        <v>1074</v>
      </c>
      <c r="DT61" s="17" t="s">
        <v>3</v>
      </c>
      <c r="DU61" s="17">
        <v>1249</v>
      </c>
      <c r="DV61" s="17">
        <v>1249</v>
      </c>
      <c r="DW61" s="17" t="s">
        <v>3</v>
      </c>
      <c r="DX61" s="17">
        <v>1163</v>
      </c>
      <c r="DY61" s="17">
        <v>1163</v>
      </c>
      <c r="DZ61" s="17" t="s">
        <v>3</v>
      </c>
      <c r="EA61" s="17">
        <v>1245</v>
      </c>
      <c r="EB61" s="17">
        <v>1245</v>
      </c>
      <c r="EC61" s="17" t="s">
        <v>3</v>
      </c>
      <c r="ED61" s="17">
        <v>1052</v>
      </c>
      <c r="EE61" s="17">
        <v>1052</v>
      </c>
      <c r="EF61" s="17" t="s">
        <v>3</v>
      </c>
      <c r="EG61" s="17">
        <v>1010</v>
      </c>
      <c r="EH61" s="17">
        <v>1010</v>
      </c>
      <c r="EI61" s="17" t="s">
        <v>3</v>
      </c>
      <c r="EJ61" s="17">
        <v>1100</v>
      </c>
      <c r="EK61" s="17">
        <v>1100</v>
      </c>
      <c r="EL61" s="17" t="s">
        <v>3</v>
      </c>
      <c r="EM61" s="17">
        <v>1244</v>
      </c>
      <c r="EN61" s="170">
        <f t="shared" si="0"/>
        <v>192</v>
      </c>
      <c r="EO61" s="17" t="s">
        <v>3</v>
      </c>
      <c r="EP61" s="17">
        <v>1089</v>
      </c>
      <c r="EQ61" s="17">
        <v>1089</v>
      </c>
      <c r="ER61" s="17" t="s">
        <v>3</v>
      </c>
      <c r="ES61" s="17">
        <v>1089</v>
      </c>
      <c r="ET61" s="17">
        <v>1089</v>
      </c>
      <c r="EU61" s="17" t="s">
        <v>3</v>
      </c>
      <c r="EV61" s="17">
        <v>1102</v>
      </c>
      <c r="EW61" s="17">
        <v>1102</v>
      </c>
      <c r="EX61" s="17" t="s">
        <v>3</v>
      </c>
      <c r="EY61" s="17">
        <v>1108</v>
      </c>
      <c r="EZ61" s="17">
        <v>1108</v>
      </c>
      <c r="FA61" s="17" t="s">
        <v>3</v>
      </c>
      <c r="FB61" s="17">
        <v>1112</v>
      </c>
      <c r="FC61" s="17">
        <v>1112</v>
      </c>
      <c r="FD61" s="17" t="s">
        <v>3</v>
      </c>
      <c r="FE61" s="17">
        <v>1116</v>
      </c>
      <c r="FF61" s="17">
        <v>1116</v>
      </c>
      <c r="FG61" s="17" t="s">
        <v>3</v>
      </c>
    </row>
    <row r="62" spans="1:163" ht="13.5" customHeight="1">
      <c r="A62" s="36" t="s">
        <v>191</v>
      </c>
      <c r="B62" s="17" t="s">
        <v>3</v>
      </c>
      <c r="C62" s="17" t="s">
        <v>3</v>
      </c>
      <c r="D62" s="17" t="s">
        <v>3</v>
      </c>
      <c r="E62" s="17" t="s">
        <v>3</v>
      </c>
      <c r="F62" s="17" t="s">
        <v>3</v>
      </c>
      <c r="G62" s="17" t="s">
        <v>3</v>
      </c>
      <c r="H62" s="17" t="s">
        <v>3</v>
      </c>
      <c r="I62" s="17" t="s">
        <v>3</v>
      </c>
      <c r="J62" s="17" t="s">
        <v>3</v>
      </c>
      <c r="K62" s="17" t="s">
        <v>3</v>
      </c>
      <c r="L62" s="17" t="s">
        <v>3</v>
      </c>
      <c r="M62" s="17" t="s">
        <v>3</v>
      </c>
      <c r="N62" s="17" t="s">
        <v>3</v>
      </c>
      <c r="O62" s="17" t="s">
        <v>3</v>
      </c>
      <c r="P62" s="17" t="s">
        <v>3</v>
      </c>
      <c r="Q62" s="17" t="s">
        <v>3</v>
      </c>
      <c r="R62" s="17" t="s">
        <v>3</v>
      </c>
      <c r="S62" s="17" t="s">
        <v>3</v>
      </c>
      <c r="T62" s="17" t="s">
        <v>3</v>
      </c>
      <c r="U62" s="17" t="s">
        <v>3</v>
      </c>
      <c r="V62" s="17" t="s">
        <v>3</v>
      </c>
      <c r="W62" s="17" t="s">
        <v>3</v>
      </c>
      <c r="X62" s="17" t="s">
        <v>3</v>
      </c>
      <c r="Y62" s="17" t="s">
        <v>3</v>
      </c>
      <c r="Z62" s="17" t="s">
        <v>3</v>
      </c>
      <c r="AA62" s="17" t="s">
        <v>3</v>
      </c>
      <c r="AB62" s="17" t="s">
        <v>3</v>
      </c>
      <c r="AC62" s="17" t="s">
        <v>3</v>
      </c>
      <c r="AD62" s="17" t="s">
        <v>3</v>
      </c>
      <c r="AE62" s="17" t="s">
        <v>3</v>
      </c>
      <c r="AF62" s="17" t="s">
        <v>3</v>
      </c>
      <c r="AG62" s="17" t="s">
        <v>3</v>
      </c>
      <c r="AH62" s="17" t="s">
        <v>3</v>
      </c>
      <c r="AI62" s="17" t="s">
        <v>3</v>
      </c>
      <c r="AJ62" s="17" t="s">
        <v>3</v>
      </c>
      <c r="AK62" s="17" t="s">
        <v>3</v>
      </c>
      <c r="AL62" s="17" t="s">
        <v>3</v>
      </c>
      <c r="AM62" s="17" t="s">
        <v>3</v>
      </c>
      <c r="AN62" s="17" t="s">
        <v>3</v>
      </c>
      <c r="AO62" s="17" t="s">
        <v>3</v>
      </c>
      <c r="AP62" s="17" t="s">
        <v>3</v>
      </c>
      <c r="AQ62" s="17" t="s">
        <v>3</v>
      </c>
      <c r="AR62" s="17" t="s">
        <v>3</v>
      </c>
      <c r="AS62" s="17" t="s">
        <v>3</v>
      </c>
      <c r="AT62" s="17" t="s">
        <v>3</v>
      </c>
      <c r="AU62" s="17" t="s">
        <v>3</v>
      </c>
      <c r="AV62" s="17" t="s">
        <v>3</v>
      </c>
      <c r="AW62" s="17" t="s">
        <v>3</v>
      </c>
      <c r="AX62" s="17" t="s">
        <v>3</v>
      </c>
      <c r="AY62" s="17" t="s">
        <v>3</v>
      </c>
      <c r="AZ62" s="17" t="s">
        <v>3</v>
      </c>
      <c r="BA62" s="17" t="s">
        <v>3</v>
      </c>
      <c r="BB62" s="17" t="s">
        <v>3</v>
      </c>
      <c r="BC62" s="17" t="s">
        <v>3</v>
      </c>
      <c r="BD62" s="17" t="s">
        <v>3</v>
      </c>
      <c r="BE62" s="17" t="s">
        <v>3</v>
      </c>
      <c r="BF62" s="17" t="s">
        <v>3</v>
      </c>
      <c r="BG62" s="17" t="s">
        <v>3</v>
      </c>
      <c r="BH62" s="17" t="s">
        <v>3</v>
      </c>
      <c r="BI62" s="17" t="s">
        <v>3</v>
      </c>
      <c r="BJ62" s="17" t="s">
        <v>3</v>
      </c>
      <c r="BK62" s="17" t="s">
        <v>3</v>
      </c>
      <c r="BL62" s="17" t="s">
        <v>3</v>
      </c>
      <c r="BM62" s="17" t="s">
        <v>3</v>
      </c>
      <c r="BN62" s="17" t="s">
        <v>3</v>
      </c>
      <c r="BO62" s="17" t="s">
        <v>3</v>
      </c>
      <c r="BP62" s="17" t="s">
        <v>3</v>
      </c>
      <c r="BQ62" s="17" t="s">
        <v>3</v>
      </c>
      <c r="BR62" s="17" t="s">
        <v>3</v>
      </c>
      <c r="BS62" s="17" t="s">
        <v>3</v>
      </c>
      <c r="BT62" s="17" t="s">
        <v>3</v>
      </c>
      <c r="BU62" s="17" t="s">
        <v>3</v>
      </c>
      <c r="BV62" s="17" t="s">
        <v>3</v>
      </c>
      <c r="BW62" s="17" t="s">
        <v>3</v>
      </c>
      <c r="BX62" s="17" t="s">
        <v>3</v>
      </c>
      <c r="BY62" s="17" t="s">
        <v>3</v>
      </c>
      <c r="BZ62" s="17" t="s">
        <v>3</v>
      </c>
      <c r="CA62" s="17" t="s">
        <v>3</v>
      </c>
      <c r="CB62" s="17" t="s">
        <v>3</v>
      </c>
      <c r="CC62" s="17" t="s">
        <v>3</v>
      </c>
      <c r="CD62" s="17" t="s">
        <v>3</v>
      </c>
      <c r="CE62" s="17" t="s">
        <v>3</v>
      </c>
      <c r="CF62" s="17" t="s">
        <v>3</v>
      </c>
      <c r="CG62" s="17" t="s">
        <v>3</v>
      </c>
      <c r="CH62" s="17" t="s">
        <v>3</v>
      </c>
      <c r="CI62" s="17" t="s">
        <v>3</v>
      </c>
      <c r="CJ62" s="17" t="s">
        <v>3</v>
      </c>
      <c r="CK62" s="17" t="s">
        <v>3</v>
      </c>
      <c r="CL62" s="17" t="s">
        <v>3</v>
      </c>
      <c r="CM62" s="17" t="s">
        <v>3</v>
      </c>
      <c r="CN62" s="17" t="s">
        <v>3</v>
      </c>
      <c r="CO62" s="17" t="s">
        <v>3</v>
      </c>
      <c r="CP62" s="17" t="s">
        <v>3</v>
      </c>
      <c r="CQ62" s="17" t="s">
        <v>3</v>
      </c>
      <c r="CR62" s="17" t="s">
        <v>3</v>
      </c>
      <c r="CS62" s="17" t="s">
        <v>3</v>
      </c>
      <c r="CT62" s="17">
        <v>20</v>
      </c>
      <c r="CU62" s="17">
        <v>20</v>
      </c>
      <c r="CV62" s="17" t="s">
        <v>3</v>
      </c>
      <c r="CW62" s="17">
        <v>709</v>
      </c>
      <c r="CX62" s="17">
        <v>709</v>
      </c>
      <c r="CY62" s="17" t="s">
        <v>3</v>
      </c>
      <c r="CZ62" s="17">
        <v>6309</v>
      </c>
      <c r="DA62" s="17">
        <v>6309</v>
      </c>
      <c r="DB62" s="17" t="s">
        <v>3</v>
      </c>
      <c r="DC62" s="17">
        <v>12</v>
      </c>
      <c r="DD62" s="17">
        <v>12</v>
      </c>
      <c r="DE62" s="17" t="s">
        <v>3</v>
      </c>
      <c r="DF62" s="17">
        <v>1</v>
      </c>
      <c r="DG62" s="17">
        <v>1</v>
      </c>
      <c r="DH62" s="17" t="s">
        <v>3</v>
      </c>
      <c r="DI62" s="17" t="s">
        <v>3</v>
      </c>
      <c r="DJ62" s="17" t="s">
        <v>3</v>
      </c>
      <c r="DK62" s="17" t="s">
        <v>3</v>
      </c>
      <c r="DL62" s="17" t="s">
        <v>3</v>
      </c>
      <c r="DM62" s="17" t="s">
        <v>3</v>
      </c>
      <c r="DN62" s="17" t="s">
        <v>3</v>
      </c>
      <c r="DO62" s="17" t="s">
        <v>3</v>
      </c>
      <c r="DP62" s="17" t="s">
        <v>3</v>
      </c>
      <c r="DQ62" s="17" t="s">
        <v>3</v>
      </c>
      <c r="DR62" s="17" t="s">
        <v>3</v>
      </c>
      <c r="DS62" s="17" t="s">
        <v>3</v>
      </c>
      <c r="DT62" s="17" t="s">
        <v>3</v>
      </c>
      <c r="DU62" s="17" t="s">
        <v>3</v>
      </c>
      <c r="DV62" s="17" t="s">
        <v>3</v>
      </c>
      <c r="DW62" s="17" t="s">
        <v>3</v>
      </c>
      <c r="DX62" s="17">
        <v>6</v>
      </c>
      <c r="DY62" s="17">
        <v>6</v>
      </c>
      <c r="DZ62" s="17" t="s">
        <v>3</v>
      </c>
      <c r="EA62" s="17">
        <v>8</v>
      </c>
      <c r="EB62" s="17">
        <v>8</v>
      </c>
      <c r="EC62" s="17" t="s">
        <v>3</v>
      </c>
      <c r="ED62" s="17">
        <v>49</v>
      </c>
      <c r="EE62" s="17">
        <v>49</v>
      </c>
      <c r="EF62" s="17" t="s">
        <v>3</v>
      </c>
      <c r="EG62" s="17">
        <v>121</v>
      </c>
      <c r="EH62" s="17">
        <v>121</v>
      </c>
      <c r="EI62" s="17" t="s">
        <v>3</v>
      </c>
      <c r="EJ62" s="17">
        <v>1697</v>
      </c>
      <c r="EK62" s="17">
        <v>1697</v>
      </c>
      <c r="EL62" s="17" t="s">
        <v>3</v>
      </c>
      <c r="EM62" s="17">
        <v>13</v>
      </c>
      <c r="EN62" s="170">
        <f t="shared" si="0"/>
        <v>-36</v>
      </c>
      <c r="EO62" s="17" t="s">
        <v>3</v>
      </c>
      <c r="EP62" s="17" t="s">
        <v>3</v>
      </c>
      <c r="EQ62" s="17" t="s">
        <v>3</v>
      </c>
      <c r="ER62" s="17" t="s">
        <v>3</v>
      </c>
      <c r="ES62" s="17" t="s">
        <v>3</v>
      </c>
      <c r="ET62" s="17" t="s">
        <v>3</v>
      </c>
      <c r="EU62" s="17" t="s">
        <v>3</v>
      </c>
      <c r="EV62" s="17" t="s">
        <v>3</v>
      </c>
      <c r="EW62" s="17" t="s">
        <v>3</v>
      </c>
      <c r="EX62" s="17" t="s">
        <v>3</v>
      </c>
      <c r="EY62" s="17" t="s">
        <v>3</v>
      </c>
      <c r="EZ62" s="17" t="s">
        <v>3</v>
      </c>
      <c r="FA62" s="17" t="s">
        <v>3</v>
      </c>
      <c r="FB62" s="17" t="s">
        <v>3</v>
      </c>
      <c r="FC62" s="17" t="s">
        <v>3</v>
      </c>
      <c r="FD62" s="17" t="s">
        <v>3</v>
      </c>
      <c r="FE62" s="17" t="s">
        <v>3</v>
      </c>
      <c r="FF62" s="17" t="s">
        <v>3</v>
      </c>
      <c r="FG62" s="17" t="s">
        <v>3</v>
      </c>
    </row>
    <row r="63" spans="1:163" ht="13.5" customHeight="1">
      <c r="A63" s="36" t="s">
        <v>192</v>
      </c>
      <c r="B63" s="17">
        <v>-47</v>
      </c>
      <c r="C63" s="17">
        <v>-47</v>
      </c>
      <c r="D63" s="17" t="s">
        <v>3</v>
      </c>
      <c r="E63" s="17">
        <v>-160</v>
      </c>
      <c r="F63" s="17">
        <v>-160</v>
      </c>
      <c r="G63" s="17" t="s">
        <v>3</v>
      </c>
      <c r="H63" s="17">
        <v>-239</v>
      </c>
      <c r="I63" s="17">
        <v>-239</v>
      </c>
      <c r="J63" s="17" t="s">
        <v>3</v>
      </c>
      <c r="K63" s="17">
        <v>90</v>
      </c>
      <c r="L63" s="17">
        <v>90</v>
      </c>
      <c r="M63" s="17" t="s">
        <v>3</v>
      </c>
      <c r="N63" s="17">
        <v>143</v>
      </c>
      <c r="O63" s="17">
        <v>143</v>
      </c>
      <c r="P63" s="17" t="s">
        <v>3</v>
      </c>
      <c r="Q63" s="17">
        <v>106</v>
      </c>
      <c r="R63" s="17">
        <v>106</v>
      </c>
      <c r="S63" s="17" t="s">
        <v>3</v>
      </c>
      <c r="T63" s="17">
        <v>-4</v>
      </c>
      <c r="U63" s="17">
        <v>-4</v>
      </c>
      <c r="V63" s="17" t="s">
        <v>3</v>
      </c>
      <c r="W63" s="17">
        <v>75</v>
      </c>
      <c r="X63" s="17">
        <v>75</v>
      </c>
      <c r="Y63" s="17" t="s">
        <v>3</v>
      </c>
      <c r="Z63" s="17">
        <v>221</v>
      </c>
      <c r="AA63" s="17">
        <v>166</v>
      </c>
      <c r="AB63" s="17">
        <v>56</v>
      </c>
      <c r="AC63" s="17">
        <v>316</v>
      </c>
      <c r="AD63" s="17">
        <v>184</v>
      </c>
      <c r="AE63" s="17">
        <v>132</v>
      </c>
      <c r="AF63" s="17">
        <v>363</v>
      </c>
      <c r="AG63" s="17">
        <v>24</v>
      </c>
      <c r="AH63" s="17">
        <v>338</v>
      </c>
      <c r="AI63" s="17">
        <v>911</v>
      </c>
      <c r="AJ63" s="17">
        <v>270</v>
      </c>
      <c r="AK63" s="17">
        <v>641</v>
      </c>
      <c r="AL63" s="17">
        <v>1181</v>
      </c>
      <c r="AM63" s="17">
        <v>304</v>
      </c>
      <c r="AN63" s="17">
        <v>878</v>
      </c>
      <c r="AO63" s="17">
        <v>680</v>
      </c>
      <c r="AP63" s="17">
        <v>176</v>
      </c>
      <c r="AQ63" s="17">
        <v>504</v>
      </c>
      <c r="AR63" s="17">
        <v>988</v>
      </c>
      <c r="AS63" s="17">
        <v>403</v>
      </c>
      <c r="AT63" s="17">
        <v>585</v>
      </c>
      <c r="AU63" s="17">
        <v>757</v>
      </c>
      <c r="AV63" s="17">
        <v>337</v>
      </c>
      <c r="AW63" s="17">
        <v>420</v>
      </c>
      <c r="AX63" s="17">
        <v>652</v>
      </c>
      <c r="AY63" s="17">
        <v>230</v>
      </c>
      <c r="AZ63" s="17">
        <v>422</v>
      </c>
      <c r="BA63" s="17">
        <v>827</v>
      </c>
      <c r="BB63" s="17">
        <v>453</v>
      </c>
      <c r="BC63" s="17">
        <v>374</v>
      </c>
      <c r="BD63" s="17">
        <v>1552</v>
      </c>
      <c r="BE63" s="17">
        <v>1240</v>
      </c>
      <c r="BF63" s="17">
        <v>312</v>
      </c>
      <c r="BG63" s="17">
        <v>1368</v>
      </c>
      <c r="BH63" s="17">
        <v>997</v>
      </c>
      <c r="BI63" s="17">
        <v>370</v>
      </c>
      <c r="BJ63" s="17">
        <v>1088</v>
      </c>
      <c r="BK63" s="17">
        <v>697</v>
      </c>
      <c r="BL63" s="17">
        <v>391</v>
      </c>
      <c r="BM63" s="17">
        <v>997</v>
      </c>
      <c r="BN63" s="17">
        <v>769</v>
      </c>
      <c r="BO63" s="17">
        <v>228</v>
      </c>
      <c r="BP63" s="17">
        <v>2010</v>
      </c>
      <c r="BQ63" s="17">
        <v>1705</v>
      </c>
      <c r="BR63" s="17">
        <v>304</v>
      </c>
      <c r="BS63" s="17">
        <v>2486</v>
      </c>
      <c r="BT63" s="17">
        <v>2160</v>
      </c>
      <c r="BU63" s="17">
        <v>327</v>
      </c>
      <c r="BV63" s="17">
        <v>914</v>
      </c>
      <c r="BW63" s="17">
        <v>582</v>
      </c>
      <c r="BX63" s="17">
        <v>333</v>
      </c>
      <c r="BY63" s="17">
        <v>973</v>
      </c>
      <c r="BZ63" s="17">
        <v>627</v>
      </c>
      <c r="CA63" s="17">
        <v>346</v>
      </c>
      <c r="CB63" s="17">
        <v>637</v>
      </c>
      <c r="CC63" s="17">
        <v>318</v>
      </c>
      <c r="CD63" s="17">
        <v>319</v>
      </c>
      <c r="CE63" s="17">
        <v>1146</v>
      </c>
      <c r="CF63" s="17">
        <v>869</v>
      </c>
      <c r="CG63" s="17">
        <v>277</v>
      </c>
      <c r="CH63" s="17">
        <v>1643</v>
      </c>
      <c r="CI63" s="17">
        <v>1349</v>
      </c>
      <c r="CJ63" s="17">
        <v>294</v>
      </c>
      <c r="CK63" s="17">
        <v>-1505</v>
      </c>
      <c r="CL63" s="17">
        <v>-1741</v>
      </c>
      <c r="CM63" s="17">
        <v>236</v>
      </c>
      <c r="CN63" s="17">
        <v>2429</v>
      </c>
      <c r="CO63" s="17">
        <v>2149</v>
      </c>
      <c r="CP63" s="17">
        <v>280</v>
      </c>
      <c r="CQ63" s="17">
        <v>1871</v>
      </c>
      <c r="CR63" s="17">
        <v>1526</v>
      </c>
      <c r="CS63" s="17">
        <v>345</v>
      </c>
      <c r="CT63" s="17">
        <v>2418</v>
      </c>
      <c r="CU63" s="17">
        <v>2056</v>
      </c>
      <c r="CV63" s="17">
        <v>362</v>
      </c>
      <c r="CW63" s="17">
        <v>2859</v>
      </c>
      <c r="CX63" s="17">
        <v>2507</v>
      </c>
      <c r="CY63" s="17">
        <v>352</v>
      </c>
      <c r="CZ63" s="17">
        <v>1663</v>
      </c>
      <c r="DA63" s="17">
        <v>1238</v>
      </c>
      <c r="DB63" s="17">
        <v>425</v>
      </c>
      <c r="DC63" s="17">
        <v>4964</v>
      </c>
      <c r="DD63" s="17">
        <v>4545</v>
      </c>
      <c r="DE63" s="17">
        <v>419</v>
      </c>
      <c r="DF63" s="17">
        <v>1400</v>
      </c>
      <c r="DG63" s="17">
        <v>975</v>
      </c>
      <c r="DH63" s="17">
        <v>425</v>
      </c>
      <c r="DI63" s="17">
        <v>1476</v>
      </c>
      <c r="DJ63" s="17">
        <v>1087</v>
      </c>
      <c r="DK63" s="17">
        <v>389</v>
      </c>
      <c r="DL63" s="17">
        <v>4680</v>
      </c>
      <c r="DM63" s="17">
        <v>4209</v>
      </c>
      <c r="DN63" s="17">
        <v>471</v>
      </c>
      <c r="DO63" s="17">
        <v>2123</v>
      </c>
      <c r="DP63" s="17">
        <v>1529</v>
      </c>
      <c r="DQ63" s="17">
        <v>594</v>
      </c>
      <c r="DR63" s="17">
        <v>2755</v>
      </c>
      <c r="DS63" s="17">
        <v>2184</v>
      </c>
      <c r="DT63" s="17">
        <v>571</v>
      </c>
      <c r="DU63" s="17">
        <v>3147</v>
      </c>
      <c r="DV63" s="17">
        <v>2515</v>
      </c>
      <c r="DW63" s="17">
        <v>632</v>
      </c>
      <c r="DX63" s="17">
        <v>3387</v>
      </c>
      <c r="DY63" s="17">
        <v>2754</v>
      </c>
      <c r="DZ63" s="17">
        <v>633</v>
      </c>
      <c r="EA63" s="17">
        <v>3399</v>
      </c>
      <c r="EB63" s="17">
        <v>3111</v>
      </c>
      <c r="EC63" s="17">
        <v>288</v>
      </c>
      <c r="ED63" s="17">
        <v>4403</v>
      </c>
      <c r="EE63" s="17">
        <v>3729</v>
      </c>
      <c r="EF63" s="17">
        <v>674</v>
      </c>
      <c r="EG63" s="17">
        <v>3227</v>
      </c>
      <c r="EH63" s="17">
        <v>2415</v>
      </c>
      <c r="EI63" s="17">
        <v>812</v>
      </c>
      <c r="EJ63" s="17">
        <v>3721</v>
      </c>
      <c r="EK63" s="17">
        <v>2782</v>
      </c>
      <c r="EL63" s="17">
        <v>939</v>
      </c>
      <c r="EM63" s="17">
        <v>6195</v>
      </c>
      <c r="EN63" s="170">
        <f t="shared" si="0"/>
        <v>1792</v>
      </c>
      <c r="EO63" s="17">
        <v>662</v>
      </c>
      <c r="EP63" s="17">
        <v>5166</v>
      </c>
      <c r="EQ63" s="17">
        <v>4518</v>
      </c>
      <c r="ER63" s="17">
        <v>648</v>
      </c>
      <c r="ES63" s="17">
        <v>3996</v>
      </c>
      <c r="ET63" s="17">
        <v>3481</v>
      </c>
      <c r="EU63" s="17">
        <v>515</v>
      </c>
      <c r="EV63" s="17">
        <v>3840</v>
      </c>
      <c r="EW63" s="17">
        <v>3350</v>
      </c>
      <c r="EX63" s="17">
        <v>490</v>
      </c>
      <c r="EY63" s="17">
        <v>3912</v>
      </c>
      <c r="EZ63" s="17">
        <v>3427</v>
      </c>
      <c r="FA63" s="17">
        <v>485</v>
      </c>
      <c r="FB63" s="17">
        <v>3717</v>
      </c>
      <c r="FC63" s="17">
        <v>3236</v>
      </c>
      <c r="FD63" s="17">
        <v>481</v>
      </c>
      <c r="FE63" s="17">
        <v>2983</v>
      </c>
      <c r="FF63" s="17">
        <v>2510</v>
      </c>
      <c r="FG63" s="17">
        <v>473</v>
      </c>
    </row>
    <row r="64" spans="1:163" ht="13.5" customHeight="1">
      <c r="A64" s="36" t="s">
        <v>193</v>
      </c>
      <c r="B64" s="18">
        <v>1092</v>
      </c>
      <c r="C64" s="18">
        <v>1091</v>
      </c>
      <c r="D64" s="18">
        <v>1</v>
      </c>
      <c r="E64" s="18">
        <v>1145</v>
      </c>
      <c r="F64" s="18">
        <v>1144</v>
      </c>
      <c r="G64" s="18" t="s">
        <v>318</v>
      </c>
      <c r="H64" s="18">
        <v>1393</v>
      </c>
      <c r="I64" s="18">
        <v>1393</v>
      </c>
      <c r="J64" s="18" t="s">
        <v>3</v>
      </c>
      <c r="K64" s="18">
        <v>1910</v>
      </c>
      <c r="L64" s="18">
        <v>1909</v>
      </c>
      <c r="M64" s="18" t="s">
        <v>318</v>
      </c>
      <c r="N64" s="18">
        <v>2089</v>
      </c>
      <c r="O64" s="18">
        <v>2089</v>
      </c>
      <c r="P64" s="18" t="s">
        <v>3</v>
      </c>
      <c r="Q64" s="18">
        <v>1973</v>
      </c>
      <c r="R64" s="18">
        <v>1973</v>
      </c>
      <c r="S64" s="18" t="s">
        <v>3</v>
      </c>
      <c r="T64" s="18">
        <v>433</v>
      </c>
      <c r="U64" s="18">
        <v>433</v>
      </c>
      <c r="V64" s="18" t="s">
        <v>3</v>
      </c>
      <c r="W64" s="18">
        <v>1964</v>
      </c>
      <c r="X64" s="18">
        <v>1964</v>
      </c>
      <c r="Y64" s="18" t="s">
        <v>3</v>
      </c>
      <c r="Z64" s="18">
        <v>2136</v>
      </c>
      <c r="AA64" s="18">
        <v>2080</v>
      </c>
      <c r="AB64" s="18">
        <v>56</v>
      </c>
      <c r="AC64" s="18">
        <v>2960</v>
      </c>
      <c r="AD64" s="18">
        <v>2828</v>
      </c>
      <c r="AE64" s="18">
        <v>132</v>
      </c>
      <c r="AF64" s="18">
        <v>3391</v>
      </c>
      <c r="AG64" s="18">
        <v>3053</v>
      </c>
      <c r="AH64" s="18">
        <v>338</v>
      </c>
      <c r="AI64" s="18">
        <v>3924</v>
      </c>
      <c r="AJ64" s="18">
        <v>3283</v>
      </c>
      <c r="AK64" s="18">
        <v>641</v>
      </c>
      <c r="AL64" s="18">
        <v>4287</v>
      </c>
      <c r="AM64" s="18">
        <v>3409</v>
      </c>
      <c r="AN64" s="18">
        <v>878</v>
      </c>
      <c r="AO64" s="18">
        <v>3683</v>
      </c>
      <c r="AP64" s="18">
        <v>3179</v>
      </c>
      <c r="AQ64" s="18">
        <v>504</v>
      </c>
      <c r="AR64" s="18">
        <v>4013</v>
      </c>
      <c r="AS64" s="18">
        <v>3427</v>
      </c>
      <c r="AT64" s="18">
        <v>585</v>
      </c>
      <c r="AU64" s="18">
        <v>3829</v>
      </c>
      <c r="AV64" s="18">
        <v>3409</v>
      </c>
      <c r="AW64" s="18">
        <v>420</v>
      </c>
      <c r="AX64" s="18">
        <v>3468</v>
      </c>
      <c r="AY64" s="18">
        <v>3046</v>
      </c>
      <c r="AZ64" s="18">
        <v>422</v>
      </c>
      <c r="BA64" s="18">
        <v>3630</v>
      </c>
      <c r="BB64" s="18">
        <v>3256</v>
      </c>
      <c r="BC64" s="18">
        <v>374</v>
      </c>
      <c r="BD64" s="18">
        <v>4386</v>
      </c>
      <c r="BE64" s="18">
        <v>4074</v>
      </c>
      <c r="BF64" s="18">
        <v>312</v>
      </c>
      <c r="BG64" s="18">
        <v>4237</v>
      </c>
      <c r="BH64" s="18">
        <v>3867</v>
      </c>
      <c r="BI64" s="18">
        <v>370</v>
      </c>
      <c r="BJ64" s="18">
        <v>3970</v>
      </c>
      <c r="BK64" s="18">
        <v>3578</v>
      </c>
      <c r="BL64" s="18">
        <v>391</v>
      </c>
      <c r="BM64" s="18">
        <v>4177</v>
      </c>
      <c r="BN64" s="18">
        <v>3949</v>
      </c>
      <c r="BO64" s="18">
        <v>228</v>
      </c>
      <c r="BP64" s="18">
        <v>5265</v>
      </c>
      <c r="BQ64" s="18">
        <v>4961</v>
      </c>
      <c r="BR64" s="18">
        <v>304</v>
      </c>
      <c r="BS64" s="18">
        <v>6079</v>
      </c>
      <c r="BT64" s="18">
        <v>5185</v>
      </c>
      <c r="BU64" s="18">
        <v>894</v>
      </c>
      <c r="BV64" s="18">
        <v>4882</v>
      </c>
      <c r="BW64" s="18">
        <v>3690</v>
      </c>
      <c r="BX64" s="18">
        <v>1192</v>
      </c>
      <c r="BY64" s="18">
        <v>5002</v>
      </c>
      <c r="BZ64" s="18">
        <v>3705</v>
      </c>
      <c r="CA64" s="18">
        <v>1297</v>
      </c>
      <c r="CB64" s="18">
        <v>4481</v>
      </c>
      <c r="CC64" s="18">
        <v>3344</v>
      </c>
      <c r="CD64" s="18">
        <v>1137</v>
      </c>
      <c r="CE64" s="18">
        <v>4954</v>
      </c>
      <c r="CF64" s="18">
        <v>3849</v>
      </c>
      <c r="CG64" s="18">
        <v>1105</v>
      </c>
      <c r="CH64" s="18">
        <v>5397</v>
      </c>
      <c r="CI64" s="18">
        <v>4273</v>
      </c>
      <c r="CJ64" s="18">
        <v>1124</v>
      </c>
      <c r="CK64" s="18">
        <v>2249</v>
      </c>
      <c r="CL64" s="18">
        <v>1134</v>
      </c>
      <c r="CM64" s="18">
        <v>1115</v>
      </c>
      <c r="CN64" s="18">
        <v>6206</v>
      </c>
      <c r="CO64" s="18">
        <v>5042</v>
      </c>
      <c r="CP64" s="18">
        <v>1164</v>
      </c>
      <c r="CQ64" s="18">
        <v>5669</v>
      </c>
      <c r="CR64" s="18">
        <v>4376</v>
      </c>
      <c r="CS64" s="18">
        <v>1293</v>
      </c>
      <c r="CT64" s="18">
        <v>6694</v>
      </c>
      <c r="CU64" s="18">
        <v>5227</v>
      </c>
      <c r="CV64" s="18">
        <v>1467</v>
      </c>
      <c r="CW64" s="18">
        <v>7991</v>
      </c>
      <c r="CX64" s="18">
        <v>6330</v>
      </c>
      <c r="CY64" s="18">
        <v>1661</v>
      </c>
      <c r="CZ64" s="18">
        <v>12413</v>
      </c>
      <c r="DA64" s="18">
        <v>10668</v>
      </c>
      <c r="DB64" s="18">
        <v>1745</v>
      </c>
      <c r="DC64" s="18">
        <v>9773</v>
      </c>
      <c r="DD64" s="18">
        <v>7975</v>
      </c>
      <c r="DE64" s="18">
        <v>1798</v>
      </c>
      <c r="DF64" s="18">
        <v>6370</v>
      </c>
      <c r="DG64" s="18">
        <v>4587</v>
      </c>
      <c r="DH64" s="18">
        <v>1783</v>
      </c>
      <c r="DI64" s="18">
        <v>6489</v>
      </c>
      <c r="DJ64" s="18">
        <v>4761</v>
      </c>
      <c r="DK64" s="18">
        <v>1728</v>
      </c>
      <c r="DL64" s="18">
        <v>9840</v>
      </c>
      <c r="DM64" s="18">
        <v>7986</v>
      </c>
      <c r="DN64" s="18">
        <v>1854</v>
      </c>
      <c r="DO64" s="18">
        <v>9040</v>
      </c>
      <c r="DP64" s="18">
        <v>7011</v>
      </c>
      <c r="DQ64" s="18">
        <v>2029</v>
      </c>
      <c r="DR64" s="18">
        <v>7177</v>
      </c>
      <c r="DS64" s="18">
        <v>5133</v>
      </c>
      <c r="DT64" s="18">
        <v>2044</v>
      </c>
      <c r="DU64" s="18">
        <v>7728</v>
      </c>
      <c r="DV64" s="18">
        <v>5583</v>
      </c>
      <c r="DW64" s="18">
        <v>2145</v>
      </c>
      <c r="DX64" s="18">
        <v>7728</v>
      </c>
      <c r="DY64" s="18">
        <v>5611</v>
      </c>
      <c r="DZ64" s="18">
        <v>2117</v>
      </c>
      <c r="EA64" s="18">
        <v>7759</v>
      </c>
      <c r="EB64" s="18">
        <v>6053</v>
      </c>
      <c r="EC64" s="18">
        <v>1706</v>
      </c>
      <c r="ED64" s="18">
        <v>8558</v>
      </c>
      <c r="EE64" s="18">
        <v>6457</v>
      </c>
      <c r="EF64" s="18">
        <v>2101</v>
      </c>
      <c r="EG64" s="18">
        <v>7700</v>
      </c>
      <c r="EH64" s="18">
        <v>5237</v>
      </c>
      <c r="EI64" s="18">
        <v>2463</v>
      </c>
      <c r="EJ64" s="18">
        <v>9832</v>
      </c>
      <c r="EK64" s="18">
        <v>6949</v>
      </c>
      <c r="EL64" s="18">
        <v>2883</v>
      </c>
      <c r="EM64" s="18">
        <v>10408</v>
      </c>
      <c r="EN64" s="170">
        <f t="shared" si="0"/>
        <v>1850</v>
      </c>
      <c r="EO64" s="18">
        <v>2531</v>
      </c>
      <c r="EP64" s="18">
        <v>9759</v>
      </c>
      <c r="EQ64" s="18">
        <v>7174</v>
      </c>
      <c r="ER64" s="18">
        <v>2585</v>
      </c>
      <c r="ES64" s="18">
        <v>8366</v>
      </c>
      <c r="ET64" s="18">
        <v>5948</v>
      </c>
      <c r="EU64" s="18">
        <v>2418</v>
      </c>
      <c r="EV64" s="18">
        <v>8127</v>
      </c>
      <c r="EW64" s="18">
        <v>5809</v>
      </c>
      <c r="EX64" s="18">
        <v>2318</v>
      </c>
      <c r="EY64" s="18">
        <v>8116</v>
      </c>
      <c r="EZ64" s="18">
        <v>5811</v>
      </c>
      <c r="FA64" s="18">
        <v>2305</v>
      </c>
      <c r="FB64" s="18">
        <v>7810</v>
      </c>
      <c r="FC64" s="18">
        <v>5550</v>
      </c>
      <c r="FD64" s="18">
        <v>2260</v>
      </c>
      <c r="FE64" s="18">
        <v>7020</v>
      </c>
      <c r="FF64" s="18">
        <v>4777</v>
      </c>
      <c r="FG64" s="18">
        <v>2243</v>
      </c>
    </row>
    <row r="65" spans="1:163" ht="13.5" customHeight="1">
      <c r="A65" s="37" t="s">
        <v>194</v>
      </c>
      <c r="B65" s="19">
        <v>80925</v>
      </c>
      <c r="C65" s="19">
        <v>70083</v>
      </c>
      <c r="D65" s="19">
        <v>10841</v>
      </c>
      <c r="E65" s="19">
        <v>93281</v>
      </c>
      <c r="F65" s="19">
        <v>79022</v>
      </c>
      <c r="G65" s="19">
        <v>14259</v>
      </c>
      <c r="H65" s="19">
        <v>104887</v>
      </c>
      <c r="I65" s="19">
        <v>90726</v>
      </c>
      <c r="J65" s="19">
        <v>14161</v>
      </c>
      <c r="K65" s="19">
        <v>121020</v>
      </c>
      <c r="L65" s="19">
        <v>105891</v>
      </c>
      <c r="M65" s="19">
        <v>15129</v>
      </c>
      <c r="N65" s="19">
        <v>154717</v>
      </c>
      <c r="O65" s="19">
        <v>137568</v>
      </c>
      <c r="P65" s="19">
        <v>17149</v>
      </c>
      <c r="Q65" s="19">
        <v>181795</v>
      </c>
      <c r="R65" s="19">
        <v>161231</v>
      </c>
      <c r="S65" s="19">
        <v>20563</v>
      </c>
      <c r="T65" s="19">
        <v>45781</v>
      </c>
      <c r="U65" s="19">
        <v>40569</v>
      </c>
      <c r="V65" s="19">
        <v>5212</v>
      </c>
      <c r="W65" s="19">
        <v>198048</v>
      </c>
      <c r="X65" s="19">
        <v>174700</v>
      </c>
      <c r="Y65" s="19">
        <v>23348</v>
      </c>
      <c r="Z65" s="19">
        <v>213026</v>
      </c>
      <c r="AA65" s="19">
        <v>187738</v>
      </c>
      <c r="AB65" s="19">
        <v>25288</v>
      </c>
      <c r="AC65" s="19">
        <v>236125</v>
      </c>
      <c r="AD65" s="19">
        <v>208059</v>
      </c>
      <c r="AE65" s="19">
        <v>28066</v>
      </c>
      <c r="AF65" s="19">
        <v>280404</v>
      </c>
      <c r="AG65" s="19">
        <v>247320</v>
      </c>
      <c r="AH65" s="19">
        <v>33084</v>
      </c>
      <c r="AI65" s="19">
        <v>328516</v>
      </c>
      <c r="AJ65" s="19">
        <v>289497</v>
      </c>
      <c r="AK65" s="19">
        <v>39019</v>
      </c>
      <c r="AL65" s="19">
        <v>361384</v>
      </c>
      <c r="AM65" s="19">
        <v>321718</v>
      </c>
      <c r="AN65" s="19">
        <v>39666</v>
      </c>
      <c r="AO65" s="19">
        <v>401567</v>
      </c>
      <c r="AP65" s="19">
        <v>358076</v>
      </c>
      <c r="AQ65" s="19">
        <v>43491</v>
      </c>
      <c r="AR65" s="19">
        <v>413337</v>
      </c>
      <c r="AS65" s="19">
        <v>366793</v>
      </c>
      <c r="AT65" s="19">
        <v>46544</v>
      </c>
      <c r="AU65" s="19">
        <v>452028</v>
      </c>
      <c r="AV65" s="19">
        <v>401304</v>
      </c>
      <c r="AW65" s="19">
        <v>50723</v>
      </c>
      <c r="AX65" s="19">
        <v>458280</v>
      </c>
      <c r="AY65" s="19">
        <v>403205</v>
      </c>
      <c r="AZ65" s="19">
        <v>55075</v>
      </c>
      <c r="BA65" s="19">
        <v>479078</v>
      </c>
      <c r="BB65" s="19">
        <v>420493</v>
      </c>
      <c r="BC65" s="19">
        <v>58585</v>
      </c>
      <c r="BD65" s="19">
        <v>510022</v>
      </c>
      <c r="BE65" s="19">
        <v>446524</v>
      </c>
      <c r="BF65" s="19">
        <v>63498</v>
      </c>
      <c r="BG65" s="19">
        <v>545753</v>
      </c>
      <c r="BH65" s="19">
        <v>476898</v>
      </c>
      <c r="BI65" s="19">
        <v>68855</v>
      </c>
      <c r="BJ65" s="19">
        <v>592381</v>
      </c>
      <c r="BK65" s="19">
        <v>513503</v>
      </c>
      <c r="BL65" s="19">
        <v>78878</v>
      </c>
      <c r="BM65" s="19">
        <v>659399</v>
      </c>
      <c r="BN65" s="19">
        <v>564614</v>
      </c>
      <c r="BO65" s="19">
        <v>94786</v>
      </c>
      <c r="BP65" s="19">
        <v>738568</v>
      </c>
      <c r="BQ65" s="19">
        <v>623708</v>
      </c>
      <c r="BR65" s="19">
        <v>114860</v>
      </c>
      <c r="BS65" s="19">
        <v>795409</v>
      </c>
      <c r="BT65" s="19">
        <v>668106</v>
      </c>
      <c r="BU65" s="19">
        <v>127303</v>
      </c>
      <c r="BV65" s="19">
        <v>834908</v>
      </c>
      <c r="BW65" s="19">
        <v>695732</v>
      </c>
      <c r="BX65" s="19">
        <v>139176</v>
      </c>
      <c r="BY65" s="19">
        <v>888447</v>
      </c>
      <c r="BZ65" s="19">
        <v>738185</v>
      </c>
      <c r="CA65" s="19">
        <v>150262</v>
      </c>
      <c r="CB65" s="19">
        <v>920444</v>
      </c>
      <c r="CC65" s="19">
        <v>767721</v>
      </c>
      <c r="CD65" s="19">
        <v>152723</v>
      </c>
      <c r="CE65" s="19">
        <v>964107</v>
      </c>
      <c r="CF65" s="19">
        <v>808024</v>
      </c>
      <c r="CG65" s="19">
        <v>156083</v>
      </c>
      <c r="CH65" s="19">
        <v>992466</v>
      </c>
      <c r="CI65" s="19">
        <v>825250</v>
      </c>
      <c r="CJ65" s="19">
        <v>167216</v>
      </c>
      <c r="CK65" s="19">
        <v>1013390</v>
      </c>
      <c r="CL65" s="19">
        <v>833948</v>
      </c>
      <c r="CM65" s="19">
        <v>179442</v>
      </c>
      <c r="CN65" s="19">
        <v>1067379</v>
      </c>
      <c r="CO65" s="19">
        <v>876647</v>
      </c>
      <c r="CP65" s="19">
        <v>190732</v>
      </c>
      <c r="CQ65" s="19">
        <v>1141451</v>
      </c>
      <c r="CR65" s="19">
        <v>929325</v>
      </c>
      <c r="CS65" s="19">
        <v>212126</v>
      </c>
      <c r="CT65" s="19">
        <v>1258483</v>
      </c>
      <c r="CU65" s="19">
        <v>1022378</v>
      </c>
      <c r="CV65" s="19">
        <v>236105</v>
      </c>
      <c r="CW65" s="19">
        <v>1366413</v>
      </c>
      <c r="CX65" s="19">
        <v>1110941</v>
      </c>
      <c r="CY65" s="19">
        <v>255472</v>
      </c>
      <c r="CZ65" s="19">
        <v>1420535</v>
      </c>
      <c r="DA65" s="19">
        <v>1149475</v>
      </c>
      <c r="DB65" s="19">
        <v>271060</v>
      </c>
      <c r="DC65" s="19">
        <v>1512621</v>
      </c>
      <c r="DD65" s="19">
        <v>1229681</v>
      </c>
      <c r="DE65" s="19">
        <v>282940</v>
      </c>
      <c r="DF65" s="19">
        <v>1612580</v>
      </c>
      <c r="DG65" s="19">
        <v>1330798</v>
      </c>
      <c r="DH65" s="19">
        <v>281782</v>
      </c>
      <c r="DI65" s="19">
        <v>1702222</v>
      </c>
      <c r="DJ65" s="19">
        <v>1408753</v>
      </c>
      <c r="DK65" s="19">
        <v>293469</v>
      </c>
      <c r="DL65" s="19">
        <v>1842427</v>
      </c>
      <c r="DM65" s="19">
        <v>1532439</v>
      </c>
      <c r="DN65" s="19">
        <v>309988</v>
      </c>
      <c r="DO65" s="19">
        <v>2113057</v>
      </c>
      <c r="DP65" s="19">
        <v>1746996</v>
      </c>
      <c r="DQ65" s="19">
        <v>366061</v>
      </c>
      <c r="DR65" s="19">
        <v>2307040</v>
      </c>
      <c r="DS65" s="19">
        <v>1907827</v>
      </c>
      <c r="DT65" s="19">
        <v>399213</v>
      </c>
      <c r="DU65" s="19">
        <v>2368043</v>
      </c>
      <c r="DV65" s="19">
        <v>1967782</v>
      </c>
      <c r="DW65" s="19">
        <v>400261</v>
      </c>
      <c r="DX65" s="19">
        <v>2316838</v>
      </c>
      <c r="DY65" s="19">
        <v>1949054</v>
      </c>
      <c r="DZ65" s="19">
        <v>367784</v>
      </c>
      <c r="EA65" s="19">
        <v>2406321</v>
      </c>
      <c r="EB65" s="19">
        <v>2024864</v>
      </c>
      <c r="EC65" s="19">
        <v>381457</v>
      </c>
      <c r="ED65" s="19">
        <v>2508842</v>
      </c>
      <c r="EE65" s="19">
        <v>2091967</v>
      </c>
      <c r="EF65" s="19">
        <v>416875</v>
      </c>
      <c r="EG65" s="19">
        <v>2654913</v>
      </c>
      <c r="EH65" s="19">
        <v>2187421</v>
      </c>
      <c r="EI65" s="19">
        <v>467492</v>
      </c>
      <c r="EJ65" s="19">
        <v>2777823</v>
      </c>
      <c r="EK65" s="19">
        <v>2277926</v>
      </c>
      <c r="EL65" s="19">
        <v>499897</v>
      </c>
      <c r="EM65" s="19">
        <v>2872979</v>
      </c>
      <c r="EN65" s="170">
        <f t="shared" si="0"/>
        <v>364137</v>
      </c>
      <c r="EO65" s="19">
        <v>511659</v>
      </c>
      <c r="EP65" s="19">
        <v>2916012</v>
      </c>
      <c r="EQ65" s="19">
        <v>2374372</v>
      </c>
      <c r="ER65" s="19">
        <v>541640</v>
      </c>
      <c r="ES65" s="19">
        <v>3051575</v>
      </c>
      <c r="ET65" s="19">
        <v>2512986</v>
      </c>
      <c r="EU65" s="19">
        <v>538589</v>
      </c>
      <c r="EV65" s="19">
        <v>3213550</v>
      </c>
      <c r="EW65" s="19">
        <v>2725310</v>
      </c>
      <c r="EX65" s="19">
        <v>488240</v>
      </c>
      <c r="EY65" s="19">
        <v>3326545</v>
      </c>
      <c r="EZ65" s="19">
        <v>2848065</v>
      </c>
      <c r="FA65" s="19">
        <v>478480</v>
      </c>
      <c r="FB65" s="19">
        <v>3556755</v>
      </c>
      <c r="FC65" s="19">
        <v>3066147</v>
      </c>
      <c r="FD65" s="19">
        <v>490608</v>
      </c>
      <c r="FE65" s="19">
        <v>3686572</v>
      </c>
      <c r="FF65" s="19">
        <v>3180896</v>
      </c>
      <c r="FG65" s="19">
        <v>505676</v>
      </c>
    </row>
    <row r="66" ht="13.5" customHeight="1">
      <c r="A66" s="38" t="s">
        <v>195</v>
      </c>
    </row>
  </sheetData>
  <sheetProtection/>
  <hyperlinks>
    <hyperlink ref="A1" r:id="rId1" display="Table 11.3 - OUTLAYS FOR PAYMENTS FOR INDIVIDUALS BY CATEGORY AND MAJOR PROGRAM:  1940 - 2023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133"/>
    </sheetView>
  </sheetViews>
  <sheetFormatPr defaultColWidth="9.140625" defaultRowHeight="15"/>
  <cols>
    <col min="1" max="2" width="22.28125" style="0" customWidth="1"/>
    <col min="3" max="10" width="10.8515625" style="0" customWidth="1"/>
    <col min="11" max="11" width="7.140625" style="0" customWidth="1"/>
  </cols>
  <sheetData>
    <row r="1" spans="1:10" s="70" customFormat="1" ht="13.5" customHeight="1">
      <c r="A1" s="69" t="s">
        <v>325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70" customFormat="1" ht="13.5" customHeight="1">
      <c r="A2" s="43" t="s">
        <v>325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3.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 customHeight="1">
      <c r="A4" s="22" t="s">
        <v>326</v>
      </c>
      <c r="B4" s="28" t="s">
        <v>138</v>
      </c>
      <c r="C4" s="26"/>
      <c r="D4" s="27"/>
      <c r="E4" s="28" t="s">
        <v>327</v>
      </c>
      <c r="F4" s="26"/>
      <c r="G4" s="27"/>
      <c r="H4" s="28" t="s">
        <v>328</v>
      </c>
      <c r="I4" s="26"/>
      <c r="J4" s="27"/>
    </row>
    <row r="5" spans="1:10" ht="36" customHeight="1">
      <c r="A5" s="47"/>
      <c r="B5" s="48" t="s">
        <v>329</v>
      </c>
      <c r="C5" s="48" t="s">
        <v>330</v>
      </c>
      <c r="D5" s="48" t="s">
        <v>331</v>
      </c>
      <c r="E5" s="48" t="s">
        <v>329</v>
      </c>
      <c r="F5" s="48" t="s">
        <v>330</v>
      </c>
      <c r="G5" s="48" t="s">
        <v>331</v>
      </c>
      <c r="H5" s="48" t="s">
        <v>329</v>
      </c>
      <c r="I5" s="48" t="s">
        <v>330</v>
      </c>
      <c r="J5" s="11" t="s">
        <v>331</v>
      </c>
    </row>
    <row r="6" spans="1:11" ht="13.5" customHeight="1">
      <c r="A6" s="13" t="s">
        <v>332</v>
      </c>
      <c r="B6" s="15">
        <v>1160</v>
      </c>
      <c r="C6" s="49">
        <v>1090</v>
      </c>
      <c r="D6" s="49">
        <v>70</v>
      </c>
      <c r="E6" s="49">
        <v>1160</v>
      </c>
      <c r="F6" s="49">
        <v>1090</v>
      </c>
      <c r="G6" s="49">
        <v>70</v>
      </c>
      <c r="H6" s="49" t="s">
        <v>3</v>
      </c>
      <c r="I6" s="49" t="s">
        <v>3</v>
      </c>
      <c r="J6" s="50" t="s">
        <v>3</v>
      </c>
      <c r="K6" s="97">
        <f>(G6)/F6</f>
        <v>0.06422018348623854</v>
      </c>
    </row>
    <row r="7" spans="1:11" ht="13.5" customHeight="1">
      <c r="A7" s="13" t="s">
        <v>333</v>
      </c>
      <c r="B7" s="15">
        <v>14462</v>
      </c>
      <c r="C7" s="49">
        <v>15453</v>
      </c>
      <c r="D7" s="49">
        <v>-991</v>
      </c>
      <c r="E7" s="49">
        <v>14462</v>
      </c>
      <c r="F7" s="49">
        <v>15453</v>
      </c>
      <c r="G7" s="49">
        <v>-991</v>
      </c>
      <c r="H7" s="49" t="s">
        <v>3</v>
      </c>
      <c r="I7" s="49" t="s">
        <v>3</v>
      </c>
      <c r="J7" s="50" t="s">
        <v>3</v>
      </c>
      <c r="K7" s="97">
        <f aca="true" t="shared" si="0" ref="K7:K70">(G7)/F7</f>
        <v>-0.06412994240600531</v>
      </c>
    </row>
    <row r="8" spans="1:11" ht="13.5" customHeight="1">
      <c r="A8" s="13" t="s">
        <v>334</v>
      </c>
      <c r="B8" s="15">
        <v>588</v>
      </c>
      <c r="C8" s="49">
        <v>525</v>
      </c>
      <c r="D8" s="49">
        <v>63</v>
      </c>
      <c r="E8" s="49">
        <v>588</v>
      </c>
      <c r="F8" s="49">
        <v>525</v>
      </c>
      <c r="G8" s="49">
        <v>63</v>
      </c>
      <c r="H8" s="49" t="s">
        <v>3</v>
      </c>
      <c r="I8" s="49" t="s">
        <v>3</v>
      </c>
      <c r="J8" s="50" t="s">
        <v>3</v>
      </c>
      <c r="K8" s="97">
        <f t="shared" si="0"/>
        <v>0.12</v>
      </c>
    </row>
    <row r="9" spans="1:11" ht="13.5" customHeight="1">
      <c r="A9" s="13" t="s">
        <v>335</v>
      </c>
      <c r="B9" s="15">
        <v>562</v>
      </c>
      <c r="C9" s="49">
        <v>485</v>
      </c>
      <c r="D9" s="49">
        <v>77</v>
      </c>
      <c r="E9" s="49">
        <v>562</v>
      </c>
      <c r="F9" s="49">
        <v>485</v>
      </c>
      <c r="G9" s="49">
        <v>77</v>
      </c>
      <c r="H9" s="49" t="s">
        <v>3</v>
      </c>
      <c r="I9" s="49" t="s">
        <v>3</v>
      </c>
      <c r="J9" s="50" t="s">
        <v>3</v>
      </c>
      <c r="K9" s="97">
        <f t="shared" si="0"/>
        <v>0.15876288659793814</v>
      </c>
    </row>
    <row r="10" spans="1:11" ht="13.5" customHeight="1">
      <c r="A10" s="13" t="s">
        <v>336</v>
      </c>
      <c r="B10" s="15">
        <v>562</v>
      </c>
      <c r="C10" s="49">
        <v>517</v>
      </c>
      <c r="D10" s="49">
        <v>45</v>
      </c>
      <c r="E10" s="49">
        <v>562</v>
      </c>
      <c r="F10" s="49">
        <v>517</v>
      </c>
      <c r="G10" s="49">
        <v>45</v>
      </c>
      <c r="H10" s="49" t="s">
        <v>3</v>
      </c>
      <c r="I10" s="49" t="s">
        <v>3</v>
      </c>
      <c r="J10" s="50" t="s">
        <v>3</v>
      </c>
      <c r="K10" s="97">
        <f t="shared" si="0"/>
        <v>0.08704061895551257</v>
      </c>
    </row>
    <row r="11" spans="1:11" ht="13.5" customHeight="1">
      <c r="A11" s="13" t="s">
        <v>337</v>
      </c>
      <c r="B11" s="15">
        <v>541</v>
      </c>
      <c r="C11" s="49">
        <v>584</v>
      </c>
      <c r="D11" s="49">
        <v>-43</v>
      </c>
      <c r="E11" s="49">
        <v>541</v>
      </c>
      <c r="F11" s="49">
        <v>584</v>
      </c>
      <c r="G11" s="49">
        <v>-43</v>
      </c>
      <c r="H11" s="49" t="s">
        <v>3</v>
      </c>
      <c r="I11" s="49" t="s">
        <v>3</v>
      </c>
      <c r="J11" s="50" t="s">
        <v>3</v>
      </c>
      <c r="K11" s="97">
        <f t="shared" si="0"/>
        <v>-0.07363013698630137</v>
      </c>
    </row>
    <row r="12" spans="1:11" ht="13.5" customHeight="1">
      <c r="A12" s="13" t="s">
        <v>338</v>
      </c>
      <c r="B12" s="15">
        <v>544</v>
      </c>
      <c r="C12" s="49">
        <v>567</v>
      </c>
      <c r="D12" s="49">
        <v>-23</v>
      </c>
      <c r="E12" s="49">
        <v>544</v>
      </c>
      <c r="F12" s="49">
        <v>567</v>
      </c>
      <c r="G12" s="49">
        <v>-23</v>
      </c>
      <c r="H12" s="49" t="s">
        <v>3</v>
      </c>
      <c r="I12" s="49" t="s">
        <v>3</v>
      </c>
      <c r="J12" s="50" t="s">
        <v>3</v>
      </c>
      <c r="K12" s="97">
        <f t="shared" si="0"/>
        <v>-0.04056437389770723</v>
      </c>
    </row>
    <row r="13" spans="1:11" ht="13.5" customHeight="1">
      <c r="A13" s="13" t="s">
        <v>339</v>
      </c>
      <c r="B13" s="15">
        <v>595</v>
      </c>
      <c r="C13" s="49">
        <v>570</v>
      </c>
      <c r="D13" s="49">
        <v>25</v>
      </c>
      <c r="E13" s="49">
        <v>595</v>
      </c>
      <c r="F13" s="49">
        <v>570</v>
      </c>
      <c r="G13" s="49">
        <v>25</v>
      </c>
      <c r="H13" s="49" t="s">
        <v>3</v>
      </c>
      <c r="I13" s="49" t="s">
        <v>3</v>
      </c>
      <c r="J13" s="50" t="s">
        <v>3</v>
      </c>
      <c r="K13" s="97">
        <f t="shared" si="0"/>
        <v>0.043859649122807015</v>
      </c>
    </row>
    <row r="14" spans="1:11" ht="13.5" customHeight="1">
      <c r="A14" s="13" t="s">
        <v>340</v>
      </c>
      <c r="B14" s="15">
        <v>666</v>
      </c>
      <c r="C14" s="49">
        <v>579</v>
      </c>
      <c r="D14" s="49">
        <v>87</v>
      </c>
      <c r="E14" s="49">
        <v>666</v>
      </c>
      <c r="F14" s="49">
        <v>579</v>
      </c>
      <c r="G14" s="49">
        <v>87</v>
      </c>
      <c r="H14" s="49" t="s">
        <v>3</v>
      </c>
      <c r="I14" s="49" t="s">
        <v>3</v>
      </c>
      <c r="J14" s="50" t="s">
        <v>3</v>
      </c>
      <c r="K14" s="97">
        <f t="shared" si="0"/>
        <v>0.15025906735751296</v>
      </c>
    </row>
    <row r="15" spans="1:11" ht="13.5" customHeight="1">
      <c r="A15" s="13" t="s">
        <v>341</v>
      </c>
      <c r="B15" s="15">
        <v>602</v>
      </c>
      <c r="C15" s="49">
        <v>659</v>
      </c>
      <c r="D15" s="49">
        <v>-57</v>
      </c>
      <c r="E15" s="49">
        <v>602</v>
      </c>
      <c r="F15" s="49">
        <v>659</v>
      </c>
      <c r="G15" s="49">
        <v>-57</v>
      </c>
      <c r="H15" s="49" t="s">
        <v>3</v>
      </c>
      <c r="I15" s="49" t="s">
        <v>3</v>
      </c>
      <c r="J15" s="50" t="s">
        <v>3</v>
      </c>
      <c r="K15" s="97">
        <f t="shared" si="0"/>
        <v>-0.08649468892261002</v>
      </c>
    </row>
    <row r="16" spans="1:11" ht="13.5" customHeight="1">
      <c r="A16" s="13" t="s">
        <v>342</v>
      </c>
      <c r="B16" s="15">
        <v>604</v>
      </c>
      <c r="C16" s="49">
        <v>694</v>
      </c>
      <c r="D16" s="49">
        <v>-89</v>
      </c>
      <c r="E16" s="49">
        <v>604</v>
      </c>
      <c r="F16" s="49">
        <v>694</v>
      </c>
      <c r="G16" s="49">
        <v>-89</v>
      </c>
      <c r="H16" s="49" t="s">
        <v>3</v>
      </c>
      <c r="I16" s="49" t="s">
        <v>3</v>
      </c>
      <c r="J16" s="50" t="s">
        <v>3</v>
      </c>
      <c r="K16" s="97">
        <f t="shared" si="0"/>
        <v>-0.1282420749279539</v>
      </c>
    </row>
    <row r="17" spans="1:11" ht="13.5" customHeight="1">
      <c r="A17" s="13" t="s">
        <v>343</v>
      </c>
      <c r="B17" s="15">
        <v>676</v>
      </c>
      <c r="C17" s="49">
        <v>694</v>
      </c>
      <c r="D17" s="49">
        <v>-18</v>
      </c>
      <c r="E17" s="49">
        <v>676</v>
      </c>
      <c r="F17" s="49">
        <v>694</v>
      </c>
      <c r="G17" s="49">
        <v>-18</v>
      </c>
      <c r="H17" s="49" t="s">
        <v>3</v>
      </c>
      <c r="I17" s="49" t="s">
        <v>3</v>
      </c>
      <c r="J17" s="50" t="s">
        <v>3</v>
      </c>
      <c r="K17" s="97">
        <f t="shared" si="0"/>
        <v>-0.025936599423631124</v>
      </c>
    </row>
    <row r="18" spans="1:11" ht="13.5" customHeight="1">
      <c r="A18" s="13" t="s">
        <v>344</v>
      </c>
      <c r="B18" s="15">
        <v>702</v>
      </c>
      <c r="C18" s="49">
        <v>691</v>
      </c>
      <c r="D18" s="49">
        <v>11</v>
      </c>
      <c r="E18" s="49">
        <v>702</v>
      </c>
      <c r="F18" s="49">
        <v>691</v>
      </c>
      <c r="G18" s="49">
        <v>11</v>
      </c>
      <c r="H18" s="49" t="s">
        <v>3</v>
      </c>
      <c r="I18" s="49" t="s">
        <v>3</v>
      </c>
      <c r="J18" s="50" t="s">
        <v>3</v>
      </c>
      <c r="K18" s="97">
        <f t="shared" si="0"/>
        <v>0.015918958031837915</v>
      </c>
    </row>
    <row r="19" spans="1:11" ht="13.5" customHeight="1">
      <c r="A19" s="13" t="s">
        <v>345</v>
      </c>
      <c r="B19" s="15">
        <v>693</v>
      </c>
      <c r="C19" s="49">
        <v>690</v>
      </c>
      <c r="D19" s="49">
        <v>3</v>
      </c>
      <c r="E19" s="49">
        <v>693</v>
      </c>
      <c r="F19" s="49">
        <v>690</v>
      </c>
      <c r="G19" s="49">
        <v>3</v>
      </c>
      <c r="H19" s="49" t="s">
        <v>3</v>
      </c>
      <c r="I19" s="49" t="s">
        <v>3</v>
      </c>
      <c r="J19" s="50" t="s">
        <v>3</v>
      </c>
      <c r="K19" s="97">
        <f t="shared" si="0"/>
        <v>0.004347826086956522</v>
      </c>
    </row>
    <row r="20" spans="1:11" ht="13.5" customHeight="1">
      <c r="A20" s="13" t="s">
        <v>346</v>
      </c>
      <c r="B20" s="15">
        <v>714</v>
      </c>
      <c r="C20" s="49">
        <v>715</v>
      </c>
      <c r="D20" s="49" t="s">
        <v>319</v>
      </c>
      <c r="E20" s="49">
        <v>714</v>
      </c>
      <c r="F20" s="49">
        <v>715</v>
      </c>
      <c r="G20" s="49" t="s">
        <v>319</v>
      </c>
      <c r="H20" s="49" t="s">
        <v>3</v>
      </c>
      <c r="I20" s="49" t="s">
        <v>3</v>
      </c>
      <c r="J20" s="50" t="s">
        <v>3</v>
      </c>
      <c r="K20" s="97" t="e">
        <f t="shared" si="0"/>
        <v>#VALUE!</v>
      </c>
    </row>
    <row r="21" spans="1:11" ht="13.5" customHeight="1">
      <c r="A21" s="13" t="s">
        <v>347</v>
      </c>
      <c r="B21" s="15">
        <v>725</v>
      </c>
      <c r="C21" s="49">
        <v>726</v>
      </c>
      <c r="D21" s="49" t="s">
        <v>319</v>
      </c>
      <c r="E21" s="49">
        <v>725</v>
      </c>
      <c r="F21" s="49">
        <v>726</v>
      </c>
      <c r="G21" s="49" t="s">
        <v>319</v>
      </c>
      <c r="H21" s="49" t="s">
        <v>3</v>
      </c>
      <c r="I21" s="49" t="s">
        <v>3</v>
      </c>
      <c r="J21" s="50" t="s">
        <v>3</v>
      </c>
      <c r="K21" s="97" t="e">
        <f t="shared" si="0"/>
        <v>#VALUE!</v>
      </c>
    </row>
    <row r="22" spans="1:11" ht="13.5" customHeight="1">
      <c r="A22" s="13" t="s">
        <v>348</v>
      </c>
      <c r="B22" s="15">
        <v>683</v>
      </c>
      <c r="C22" s="49">
        <v>746</v>
      </c>
      <c r="D22" s="49">
        <v>-63</v>
      </c>
      <c r="E22" s="49">
        <v>683</v>
      </c>
      <c r="F22" s="49">
        <v>746</v>
      </c>
      <c r="G22" s="49">
        <v>-63</v>
      </c>
      <c r="H22" s="49" t="s">
        <v>3</v>
      </c>
      <c r="I22" s="49" t="s">
        <v>3</v>
      </c>
      <c r="J22" s="50" t="s">
        <v>3</v>
      </c>
      <c r="K22" s="97">
        <f t="shared" si="0"/>
        <v>-0.08445040214477212</v>
      </c>
    </row>
    <row r="23" spans="1:11" ht="13.5" customHeight="1">
      <c r="A23" s="13" t="s">
        <v>349</v>
      </c>
      <c r="B23" s="15">
        <v>761</v>
      </c>
      <c r="C23" s="49">
        <v>713</v>
      </c>
      <c r="D23" s="49">
        <v>48</v>
      </c>
      <c r="E23" s="49">
        <v>761</v>
      </c>
      <c r="F23" s="49">
        <v>713</v>
      </c>
      <c r="G23" s="49">
        <v>48</v>
      </c>
      <c r="H23" s="49" t="s">
        <v>3</v>
      </c>
      <c r="I23" s="49" t="s">
        <v>3</v>
      </c>
      <c r="J23" s="50" t="s">
        <v>3</v>
      </c>
      <c r="K23" s="97">
        <f t="shared" si="0"/>
        <v>0.06732117812061711</v>
      </c>
    </row>
    <row r="24" spans="1:11" ht="13.5" customHeight="1">
      <c r="A24" s="13" t="s">
        <v>350</v>
      </c>
      <c r="B24" s="15">
        <v>1101</v>
      </c>
      <c r="C24" s="49">
        <v>1954</v>
      </c>
      <c r="D24" s="49">
        <v>-853</v>
      </c>
      <c r="E24" s="49">
        <v>1101</v>
      </c>
      <c r="F24" s="49">
        <v>1954</v>
      </c>
      <c r="G24" s="49">
        <v>-853</v>
      </c>
      <c r="H24" s="49" t="s">
        <v>3</v>
      </c>
      <c r="I24" s="49" t="s">
        <v>3</v>
      </c>
      <c r="J24" s="50" t="s">
        <v>3</v>
      </c>
      <c r="K24" s="97">
        <f t="shared" si="0"/>
        <v>-0.43654042988741043</v>
      </c>
    </row>
    <row r="25" spans="1:11" ht="13.5" customHeight="1">
      <c r="A25" s="13" t="s">
        <v>351</v>
      </c>
      <c r="B25" s="15">
        <v>3645</v>
      </c>
      <c r="C25" s="49">
        <v>12677</v>
      </c>
      <c r="D25" s="49">
        <v>-9032</v>
      </c>
      <c r="E25" s="49">
        <v>3645</v>
      </c>
      <c r="F25" s="49">
        <v>12677</v>
      </c>
      <c r="G25" s="49">
        <v>-9032</v>
      </c>
      <c r="H25" s="49" t="s">
        <v>3</v>
      </c>
      <c r="I25" s="49" t="s">
        <v>3</v>
      </c>
      <c r="J25" s="50" t="s">
        <v>3</v>
      </c>
      <c r="K25" s="97">
        <f t="shared" si="0"/>
        <v>-0.7124714049065236</v>
      </c>
    </row>
    <row r="26" spans="1:11" ht="13.5" customHeight="1">
      <c r="A26" s="13" t="s">
        <v>352</v>
      </c>
      <c r="B26" s="15">
        <v>5130</v>
      </c>
      <c r="C26" s="49">
        <v>18493</v>
      </c>
      <c r="D26" s="49">
        <v>-13363</v>
      </c>
      <c r="E26" s="49">
        <v>5130</v>
      </c>
      <c r="F26" s="49">
        <v>18493</v>
      </c>
      <c r="G26" s="49">
        <v>-13363</v>
      </c>
      <c r="H26" s="49" t="s">
        <v>3</v>
      </c>
      <c r="I26" s="49" t="s">
        <v>3</v>
      </c>
      <c r="J26" s="50" t="s">
        <v>3</v>
      </c>
      <c r="K26" s="97">
        <f t="shared" si="0"/>
        <v>-0.7225977396852863</v>
      </c>
    </row>
    <row r="27" spans="1:11" ht="13.5" customHeight="1">
      <c r="A27" s="13" t="s">
        <v>353</v>
      </c>
      <c r="B27" s="15">
        <v>6649</v>
      </c>
      <c r="C27" s="49">
        <v>6358</v>
      </c>
      <c r="D27" s="49">
        <v>291</v>
      </c>
      <c r="E27" s="49">
        <v>6649</v>
      </c>
      <c r="F27" s="49">
        <v>6358</v>
      </c>
      <c r="G27" s="49">
        <v>291</v>
      </c>
      <c r="H27" s="49" t="s">
        <v>3</v>
      </c>
      <c r="I27" s="49" t="s">
        <v>3</v>
      </c>
      <c r="J27" s="50" t="s">
        <v>3</v>
      </c>
      <c r="K27" s="97">
        <f t="shared" si="0"/>
        <v>0.045769109782950616</v>
      </c>
    </row>
    <row r="28" spans="1:11" ht="13.5" customHeight="1">
      <c r="A28" s="13" t="s">
        <v>354</v>
      </c>
      <c r="B28" s="15">
        <v>5571</v>
      </c>
      <c r="C28" s="49">
        <v>5062</v>
      </c>
      <c r="D28" s="49">
        <v>509</v>
      </c>
      <c r="E28" s="49">
        <v>5571</v>
      </c>
      <c r="F28" s="49">
        <v>5062</v>
      </c>
      <c r="G28" s="49">
        <v>509</v>
      </c>
      <c r="H28" s="49" t="s">
        <v>3</v>
      </c>
      <c r="I28" s="49" t="s">
        <v>3</v>
      </c>
      <c r="J28" s="50" t="s">
        <v>3</v>
      </c>
      <c r="K28" s="97">
        <f t="shared" si="0"/>
        <v>0.10055314105096799</v>
      </c>
    </row>
    <row r="29" spans="1:11" ht="13.5" customHeight="1">
      <c r="A29" s="13" t="s">
        <v>355</v>
      </c>
      <c r="B29" s="15">
        <v>4026</v>
      </c>
      <c r="C29" s="49">
        <v>3289</v>
      </c>
      <c r="D29" s="49">
        <v>736</v>
      </c>
      <c r="E29" s="49">
        <v>4026</v>
      </c>
      <c r="F29" s="49">
        <v>3289</v>
      </c>
      <c r="G29" s="49">
        <v>736</v>
      </c>
      <c r="H29" s="49" t="s">
        <v>3</v>
      </c>
      <c r="I29" s="49" t="s">
        <v>3</v>
      </c>
      <c r="J29" s="50" t="s">
        <v>3</v>
      </c>
      <c r="K29" s="97">
        <f t="shared" si="0"/>
        <v>0.22377622377622378</v>
      </c>
    </row>
    <row r="30" spans="1:11" ht="13.5" customHeight="1">
      <c r="A30" s="13" t="s">
        <v>356</v>
      </c>
      <c r="B30" s="15">
        <v>3853</v>
      </c>
      <c r="C30" s="49">
        <v>3140</v>
      </c>
      <c r="D30" s="49">
        <v>713</v>
      </c>
      <c r="E30" s="49">
        <v>3853</v>
      </c>
      <c r="F30" s="49">
        <v>3140</v>
      </c>
      <c r="G30" s="49">
        <v>713</v>
      </c>
      <c r="H30" s="49" t="s">
        <v>3</v>
      </c>
      <c r="I30" s="49" t="s">
        <v>3</v>
      </c>
      <c r="J30" s="50" t="s">
        <v>3</v>
      </c>
      <c r="K30" s="97">
        <f t="shared" si="0"/>
        <v>0.22707006369426752</v>
      </c>
    </row>
    <row r="31" spans="1:11" ht="13.5" customHeight="1">
      <c r="A31" s="13" t="s">
        <v>357</v>
      </c>
      <c r="B31" s="15">
        <v>3871</v>
      </c>
      <c r="C31" s="49">
        <v>2908</v>
      </c>
      <c r="D31" s="49">
        <v>963</v>
      </c>
      <c r="E31" s="49">
        <v>3871</v>
      </c>
      <c r="F31" s="49">
        <v>2908</v>
      </c>
      <c r="G31" s="49">
        <v>963</v>
      </c>
      <c r="H31" s="49" t="s">
        <v>3</v>
      </c>
      <c r="I31" s="49" t="s">
        <v>3</v>
      </c>
      <c r="J31" s="50" t="s">
        <v>3</v>
      </c>
      <c r="K31" s="97">
        <f t="shared" si="0"/>
        <v>0.3311554332874828</v>
      </c>
    </row>
    <row r="32" spans="1:11" ht="13.5" customHeight="1">
      <c r="A32" s="13" t="s">
        <v>358</v>
      </c>
      <c r="B32" s="15">
        <v>3641</v>
      </c>
      <c r="C32" s="49">
        <v>2924</v>
      </c>
      <c r="D32" s="49">
        <v>717</v>
      </c>
      <c r="E32" s="49">
        <v>3641</v>
      </c>
      <c r="F32" s="49">
        <v>2924</v>
      </c>
      <c r="G32" s="49">
        <v>717</v>
      </c>
      <c r="H32" s="49" t="s">
        <v>3</v>
      </c>
      <c r="I32" s="49" t="s">
        <v>3</v>
      </c>
      <c r="J32" s="50" t="s">
        <v>3</v>
      </c>
      <c r="K32" s="97">
        <f t="shared" si="0"/>
        <v>0.24521203830369356</v>
      </c>
    </row>
    <row r="33" spans="1:11" ht="13.5" customHeight="1">
      <c r="A33" s="13" t="s">
        <v>359</v>
      </c>
      <c r="B33" s="15">
        <v>3795</v>
      </c>
      <c r="C33" s="49">
        <v>2930</v>
      </c>
      <c r="D33" s="49">
        <v>865</v>
      </c>
      <c r="E33" s="49">
        <v>3795</v>
      </c>
      <c r="F33" s="49">
        <v>2930</v>
      </c>
      <c r="G33" s="49">
        <v>865</v>
      </c>
      <c r="H33" s="49" t="s">
        <v>3</v>
      </c>
      <c r="I33" s="49" t="s">
        <v>3</v>
      </c>
      <c r="J33" s="50" t="s">
        <v>3</v>
      </c>
      <c r="K33" s="97">
        <f t="shared" si="0"/>
        <v>0.295221843003413</v>
      </c>
    </row>
    <row r="34" spans="1:11" ht="13.5" customHeight="1">
      <c r="A34" s="13" t="s">
        <v>360</v>
      </c>
      <c r="B34" s="15">
        <v>4013</v>
      </c>
      <c r="C34" s="49">
        <v>2857</v>
      </c>
      <c r="D34" s="49">
        <v>1155</v>
      </c>
      <c r="E34" s="49">
        <v>4013</v>
      </c>
      <c r="F34" s="49">
        <v>2857</v>
      </c>
      <c r="G34" s="49">
        <v>1155</v>
      </c>
      <c r="H34" s="49" t="s">
        <v>3</v>
      </c>
      <c r="I34" s="49" t="s">
        <v>3</v>
      </c>
      <c r="J34" s="50" t="s">
        <v>3</v>
      </c>
      <c r="K34" s="97">
        <f t="shared" si="0"/>
        <v>0.40427021351067555</v>
      </c>
    </row>
    <row r="35" spans="1:11" ht="13.5" customHeight="1">
      <c r="A35" s="13" t="s">
        <v>361</v>
      </c>
      <c r="B35" s="15">
        <v>3900</v>
      </c>
      <c r="C35" s="49">
        <v>2961</v>
      </c>
      <c r="D35" s="49">
        <v>939</v>
      </c>
      <c r="E35" s="49">
        <v>3900</v>
      </c>
      <c r="F35" s="49">
        <v>2961</v>
      </c>
      <c r="G35" s="49">
        <v>939</v>
      </c>
      <c r="H35" s="49" t="s">
        <v>3</v>
      </c>
      <c r="I35" s="49" t="s">
        <v>3</v>
      </c>
      <c r="J35" s="50" t="s">
        <v>3</v>
      </c>
      <c r="K35" s="97">
        <f t="shared" si="0"/>
        <v>0.3171225937183384</v>
      </c>
    </row>
    <row r="36" spans="1:11" ht="13.5" customHeight="1">
      <c r="A36" s="13" t="s">
        <v>362</v>
      </c>
      <c r="B36" s="15">
        <v>3862</v>
      </c>
      <c r="C36" s="49">
        <v>3127</v>
      </c>
      <c r="D36" s="49">
        <v>734</v>
      </c>
      <c r="E36" s="49">
        <v>3862</v>
      </c>
      <c r="F36" s="49">
        <v>3127</v>
      </c>
      <c r="G36" s="49">
        <v>734</v>
      </c>
      <c r="H36" s="49" t="s">
        <v>3</v>
      </c>
      <c r="I36" s="49" t="s">
        <v>3</v>
      </c>
      <c r="J36" s="50" t="s">
        <v>3</v>
      </c>
      <c r="K36" s="97">
        <f t="shared" si="0"/>
        <v>0.234729772945315</v>
      </c>
    </row>
    <row r="37" spans="1:11" ht="13.5" customHeight="1">
      <c r="A37" s="13" t="s">
        <v>363</v>
      </c>
      <c r="B37" s="15">
        <v>4058</v>
      </c>
      <c r="C37" s="49">
        <v>3320</v>
      </c>
      <c r="D37" s="49">
        <v>738</v>
      </c>
      <c r="E37" s="49">
        <v>4058</v>
      </c>
      <c r="F37" s="49">
        <v>3320</v>
      </c>
      <c r="G37" s="49">
        <v>738</v>
      </c>
      <c r="H37" s="49" t="s">
        <v>3</v>
      </c>
      <c r="I37" s="49" t="s">
        <v>3</v>
      </c>
      <c r="J37" s="50" t="s">
        <v>3</v>
      </c>
      <c r="K37" s="97">
        <f t="shared" si="0"/>
        <v>0.22228915662650603</v>
      </c>
    </row>
    <row r="38" spans="1:11" ht="13.5" customHeight="1">
      <c r="A38" s="13" t="s">
        <v>364</v>
      </c>
      <c r="B38" s="15">
        <v>3116</v>
      </c>
      <c r="C38" s="49">
        <v>3577</v>
      </c>
      <c r="D38" s="49">
        <v>-462</v>
      </c>
      <c r="E38" s="49">
        <v>3116</v>
      </c>
      <c r="F38" s="49">
        <v>3577</v>
      </c>
      <c r="G38" s="49">
        <v>-462</v>
      </c>
      <c r="H38" s="49" t="s">
        <v>3</v>
      </c>
      <c r="I38" s="49" t="s">
        <v>3</v>
      </c>
      <c r="J38" s="50" t="s">
        <v>3</v>
      </c>
      <c r="K38" s="97">
        <f t="shared" si="0"/>
        <v>-0.12915851272015655</v>
      </c>
    </row>
    <row r="39" spans="1:11" ht="13.5" customHeight="1">
      <c r="A39" s="13" t="s">
        <v>365</v>
      </c>
      <c r="B39" s="15">
        <v>1924</v>
      </c>
      <c r="C39" s="49">
        <v>4659</v>
      </c>
      <c r="D39" s="49">
        <v>-2735</v>
      </c>
      <c r="E39" s="49">
        <v>1924</v>
      </c>
      <c r="F39" s="49">
        <v>4659</v>
      </c>
      <c r="G39" s="49">
        <v>-2735</v>
      </c>
      <c r="H39" s="49" t="s">
        <v>3</v>
      </c>
      <c r="I39" s="49" t="s">
        <v>3</v>
      </c>
      <c r="J39" s="50" t="s">
        <v>3</v>
      </c>
      <c r="K39" s="97">
        <f t="shared" si="0"/>
        <v>-0.5870358446018459</v>
      </c>
    </row>
    <row r="40" spans="1:12" ht="13.5" customHeight="1">
      <c r="A40" s="13" t="s">
        <v>366</v>
      </c>
      <c r="B40" s="15">
        <v>1997</v>
      </c>
      <c r="C40" s="49">
        <v>4598</v>
      </c>
      <c r="D40" s="49">
        <v>-2602</v>
      </c>
      <c r="E40" s="49">
        <v>1997</v>
      </c>
      <c r="F40" s="49">
        <v>4598</v>
      </c>
      <c r="G40" s="49">
        <v>-2602</v>
      </c>
      <c r="H40" s="49" t="s">
        <v>3</v>
      </c>
      <c r="I40" s="49" t="s">
        <v>3</v>
      </c>
      <c r="J40" s="50" t="s">
        <v>3</v>
      </c>
      <c r="K40" s="97">
        <f t="shared" si="0"/>
        <v>-0.56589821661592</v>
      </c>
      <c r="L40" s="98">
        <f>AVERAGE(K39:K40)</f>
        <v>-0.5764670306088829</v>
      </c>
    </row>
    <row r="41" spans="1:11" ht="13.5" customHeight="1">
      <c r="A41" s="13" t="s">
        <v>367</v>
      </c>
      <c r="B41" s="15">
        <v>2955</v>
      </c>
      <c r="C41" s="49">
        <v>6541</v>
      </c>
      <c r="D41" s="49">
        <v>-3586</v>
      </c>
      <c r="E41" s="49">
        <v>2955</v>
      </c>
      <c r="F41" s="49">
        <v>6541</v>
      </c>
      <c r="G41" s="49">
        <v>-3586</v>
      </c>
      <c r="H41" s="49" t="s">
        <v>3</v>
      </c>
      <c r="I41" s="49" t="s">
        <v>3</v>
      </c>
      <c r="J41" s="50" t="s">
        <v>3</v>
      </c>
      <c r="K41" s="97">
        <f t="shared" si="0"/>
        <v>-0.5482342149518422</v>
      </c>
    </row>
    <row r="42" spans="1:11" ht="13.5" customHeight="1">
      <c r="A42" s="13" t="s">
        <v>368</v>
      </c>
      <c r="B42" s="15">
        <v>3609</v>
      </c>
      <c r="C42" s="49">
        <v>6412</v>
      </c>
      <c r="D42" s="49">
        <v>-2803</v>
      </c>
      <c r="E42" s="49">
        <v>3609</v>
      </c>
      <c r="F42" s="49">
        <v>6412</v>
      </c>
      <c r="G42" s="49">
        <v>-2803</v>
      </c>
      <c r="H42" s="49" t="s">
        <v>3</v>
      </c>
      <c r="I42" s="49" t="s">
        <v>3</v>
      </c>
      <c r="J42" s="50" t="s">
        <v>3</v>
      </c>
      <c r="K42" s="97">
        <f t="shared" si="0"/>
        <v>-0.4371490954460387</v>
      </c>
    </row>
    <row r="43" spans="1:11" ht="13.5" customHeight="1">
      <c r="A43" s="13" t="s">
        <v>369</v>
      </c>
      <c r="B43" s="15">
        <v>3923</v>
      </c>
      <c r="C43" s="49">
        <v>8228</v>
      </c>
      <c r="D43" s="49">
        <v>-4304</v>
      </c>
      <c r="E43" s="49">
        <v>3923</v>
      </c>
      <c r="F43" s="49">
        <v>8228</v>
      </c>
      <c r="G43" s="49">
        <v>-4304</v>
      </c>
      <c r="H43" s="49" t="s">
        <v>3</v>
      </c>
      <c r="I43" s="49" t="s">
        <v>3</v>
      </c>
      <c r="J43" s="50" t="s">
        <v>3</v>
      </c>
      <c r="K43" s="97">
        <f t="shared" si="0"/>
        <v>-0.5230918813806514</v>
      </c>
    </row>
    <row r="44" spans="1:11" ht="13.5" customHeight="1">
      <c r="A44" s="13" t="s">
        <v>370</v>
      </c>
      <c r="B44" s="15">
        <v>5387</v>
      </c>
      <c r="C44" s="49">
        <v>7580</v>
      </c>
      <c r="D44" s="49">
        <v>-2193</v>
      </c>
      <c r="E44" s="49">
        <v>5122</v>
      </c>
      <c r="F44" s="49">
        <v>7582</v>
      </c>
      <c r="G44" s="49">
        <v>-2460</v>
      </c>
      <c r="H44" s="49">
        <v>265</v>
      </c>
      <c r="I44" s="49">
        <v>-2</v>
      </c>
      <c r="J44" s="50">
        <v>267</v>
      </c>
      <c r="K44" s="97">
        <f t="shared" si="0"/>
        <v>-0.3244526510155632</v>
      </c>
    </row>
    <row r="45" spans="1:11" ht="13.5" customHeight="1">
      <c r="A45" s="13" t="s">
        <v>371</v>
      </c>
      <c r="B45" s="15">
        <v>6751</v>
      </c>
      <c r="C45" s="49">
        <v>6840</v>
      </c>
      <c r="D45" s="49">
        <v>-89</v>
      </c>
      <c r="E45" s="49">
        <v>6364</v>
      </c>
      <c r="F45" s="49">
        <v>6850</v>
      </c>
      <c r="G45" s="49">
        <v>-486</v>
      </c>
      <c r="H45" s="49">
        <v>387</v>
      </c>
      <c r="I45" s="49">
        <v>-10</v>
      </c>
      <c r="J45" s="50">
        <v>397</v>
      </c>
      <c r="K45" s="97">
        <f t="shared" si="0"/>
        <v>-0.07094890510948905</v>
      </c>
    </row>
    <row r="46" spans="1:11" ht="13.5" customHeight="1">
      <c r="A46" s="13" t="s">
        <v>372</v>
      </c>
      <c r="B46" s="15">
        <v>6295</v>
      </c>
      <c r="C46" s="49">
        <v>9141</v>
      </c>
      <c r="D46" s="49">
        <v>-2846</v>
      </c>
      <c r="E46" s="49">
        <v>5792</v>
      </c>
      <c r="F46" s="49">
        <v>9154</v>
      </c>
      <c r="G46" s="49">
        <v>-3362</v>
      </c>
      <c r="H46" s="49">
        <v>503</v>
      </c>
      <c r="I46" s="49">
        <v>-13</v>
      </c>
      <c r="J46" s="50">
        <v>516</v>
      </c>
      <c r="K46" s="97">
        <f t="shared" si="0"/>
        <v>-0.36727113830019664</v>
      </c>
    </row>
    <row r="47" spans="1:11" ht="13.5" customHeight="1">
      <c r="A47" s="13" t="s">
        <v>220</v>
      </c>
      <c r="B47" s="15">
        <v>6548</v>
      </c>
      <c r="C47" s="49">
        <v>9468</v>
      </c>
      <c r="D47" s="49">
        <v>-2920</v>
      </c>
      <c r="E47" s="49">
        <v>5998</v>
      </c>
      <c r="F47" s="49">
        <v>9482</v>
      </c>
      <c r="G47" s="49">
        <v>-3484</v>
      </c>
      <c r="H47" s="49">
        <v>550</v>
      </c>
      <c r="I47" s="49">
        <v>-14</v>
      </c>
      <c r="J47" s="50">
        <v>564</v>
      </c>
      <c r="K47" s="97">
        <f t="shared" si="0"/>
        <v>-0.36743303100611685</v>
      </c>
    </row>
    <row r="48" spans="1:11" ht="13.5" customHeight="1">
      <c r="A48" s="13" t="s">
        <v>221</v>
      </c>
      <c r="B48" s="15">
        <v>8712</v>
      </c>
      <c r="C48" s="49">
        <v>13653</v>
      </c>
      <c r="D48" s="49">
        <v>-4941</v>
      </c>
      <c r="E48" s="49">
        <v>8024</v>
      </c>
      <c r="F48" s="49">
        <v>13618</v>
      </c>
      <c r="G48" s="49">
        <v>-5594</v>
      </c>
      <c r="H48" s="49">
        <v>688</v>
      </c>
      <c r="I48" s="49">
        <v>35</v>
      </c>
      <c r="J48" s="50">
        <v>653</v>
      </c>
      <c r="K48" s="97">
        <f t="shared" si="0"/>
        <v>-0.410779850198267</v>
      </c>
    </row>
    <row r="49" spans="1:11" ht="13.5" customHeight="1">
      <c r="A49" s="13" t="s">
        <v>222</v>
      </c>
      <c r="B49" s="15">
        <v>14634</v>
      </c>
      <c r="C49" s="49">
        <v>35137</v>
      </c>
      <c r="D49" s="49">
        <v>-20503</v>
      </c>
      <c r="E49" s="49">
        <v>13738</v>
      </c>
      <c r="F49" s="49">
        <v>35071</v>
      </c>
      <c r="G49" s="49">
        <v>-21333</v>
      </c>
      <c r="H49" s="49">
        <v>896</v>
      </c>
      <c r="I49" s="49">
        <v>66</v>
      </c>
      <c r="J49" s="50">
        <v>830</v>
      </c>
      <c r="K49" s="97">
        <f t="shared" si="0"/>
        <v>-0.6082803455846711</v>
      </c>
    </row>
    <row r="50" spans="1:11" ht="13.5" customHeight="1">
      <c r="A50" s="13" t="s">
        <v>223</v>
      </c>
      <c r="B50" s="15">
        <v>24001</v>
      </c>
      <c r="C50" s="49">
        <v>78555</v>
      </c>
      <c r="D50" s="49">
        <v>-54554</v>
      </c>
      <c r="E50" s="49">
        <v>22871</v>
      </c>
      <c r="F50" s="49">
        <v>78466</v>
      </c>
      <c r="G50" s="49">
        <v>-55595</v>
      </c>
      <c r="H50" s="49">
        <v>1130</v>
      </c>
      <c r="I50" s="49">
        <v>89</v>
      </c>
      <c r="J50" s="50">
        <v>1041</v>
      </c>
      <c r="K50" s="97">
        <f t="shared" si="0"/>
        <v>-0.7085234369026076</v>
      </c>
    </row>
    <row r="51" spans="1:11" ht="13.5" customHeight="1">
      <c r="A51" s="13" t="s">
        <v>224</v>
      </c>
      <c r="B51" s="15">
        <v>43747</v>
      </c>
      <c r="C51" s="49">
        <v>91304</v>
      </c>
      <c r="D51" s="49">
        <v>-47557</v>
      </c>
      <c r="E51" s="49">
        <v>42455</v>
      </c>
      <c r="F51" s="49">
        <v>91190</v>
      </c>
      <c r="G51" s="49">
        <v>-48735</v>
      </c>
      <c r="H51" s="49">
        <v>1292</v>
      </c>
      <c r="I51" s="49">
        <v>114</v>
      </c>
      <c r="J51" s="50">
        <v>1178</v>
      </c>
      <c r="K51" s="97">
        <f t="shared" si="0"/>
        <v>-0.5344336001754578</v>
      </c>
    </row>
    <row r="52" spans="1:11" ht="13.5" customHeight="1">
      <c r="A52" s="13" t="s">
        <v>225</v>
      </c>
      <c r="B52" s="15">
        <v>45159</v>
      </c>
      <c r="C52" s="49">
        <v>92712</v>
      </c>
      <c r="D52" s="49">
        <v>-47553</v>
      </c>
      <c r="E52" s="49">
        <v>43849</v>
      </c>
      <c r="F52" s="49">
        <v>92569</v>
      </c>
      <c r="G52" s="49">
        <v>-48720</v>
      </c>
      <c r="H52" s="49">
        <v>1310</v>
      </c>
      <c r="I52" s="49">
        <v>143</v>
      </c>
      <c r="J52" s="50">
        <v>1167</v>
      </c>
      <c r="K52" s="97">
        <f t="shared" si="0"/>
        <v>-0.5263101038144519</v>
      </c>
    </row>
    <row r="53" spans="1:11" ht="13.5" customHeight="1">
      <c r="A53" s="13" t="s">
        <v>226</v>
      </c>
      <c r="B53" s="15">
        <v>39296</v>
      </c>
      <c r="C53" s="49">
        <v>55232</v>
      </c>
      <c r="D53" s="49">
        <v>-15936</v>
      </c>
      <c r="E53" s="49">
        <v>38057</v>
      </c>
      <c r="F53" s="49">
        <v>55022</v>
      </c>
      <c r="G53" s="49">
        <v>-16964</v>
      </c>
      <c r="H53" s="49">
        <v>1238</v>
      </c>
      <c r="I53" s="49">
        <v>210</v>
      </c>
      <c r="J53" s="50">
        <v>1028</v>
      </c>
      <c r="K53" s="97">
        <f t="shared" si="0"/>
        <v>-0.3083130384209952</v>
      </c>
    </row>
    <row r="54" spans="1:11" ht="13.5" customHeight="1">
      <c r="A54" s="13" t="s">
        <v>227</v>
      </c>
      <c r="B54" s="15">
        <v>38514</v>
      </c>
      <c r="C54" s="49">
        <v>34496</v>
      </c>
      <c r="D54" s="49">
        <v>4018</v>
      </c>
      <c r="E54" s="49">
        <v>37055</v>
      </c>
      <c r="F54" s="49">
        <v>34193</v>
      </c>
      <c r="G54" s="49">
        <v>2861</v>
      </c>
      <c r="H54" s="49">
        <v>1459</v>
      </c>
      <c r="I54" s="49">
        <v>303</v>
      </c>
      <c r="J54" s="50">
        <v>1157</v>
      </c>
      <c r="K54" s="97">
        <f t="shared" si="0"/>
        <v>0.08367209662796479</v>
      </c>
    </row>
    <row r="55" spans="1:11" ht="13.5" customHeight="1">
      <c r="A55" s="13" t="s">
        <v>228</v>
      </c>
      <c r="B55" s="15">
        <v>41560</v>
      </c>
      <c r="C55" s="49">
        <v>29764</v>
      </c>
      <c r="D55" s="49">
        <v>11796</v>
      </c>
      <c r="E55" s="49">
        <v>39944</v>
      </c>
      <c r="F55" s="49">
        <v>29396</v>
      </c>
      <c r="G55" s="49">
        <v>10548</v>
      </c>
      <c r="H55" s="49">
        <v>1616</v>
      </c>
      <c r="I55" s="49">
        <v>368</v>
      </c>
      <c r="J55" s="50">
        <v>1248</v>
      </c>
      <c r="K55" s="97">
        <f t="shared" si="0"/>
        <v>0.35882432984079465</v>
      </c>
    </row>
    <row r="56" spans="1:11" ht="13.5" customHeight="1">
      <c r="A56" s="13" t="s">
        <v>229</v>
      </c>
      <c r="B56" s="15">
        <v>39415</v>
      </c>
      <c r="C56" s="49">
        <v>38835</v>
      </c>
      <c r="D56" s="49">
        <v>580</v>
      </c>
      <c r="E56" s="49">
        <v>37724</v>
      </c>
      <c r="F56" s="49">
        <v>38408</v>
      </c>
      <c r="G56" s="49">
        <v>-684</v>
      </c>
      <c r="H56" s="49">
        <v>1690</v>
      </c>
      <c r="I56" s="49">
        <v>427</v>
      </c>
      <c r="J56" s="50">
        <v>1263</v>
      </c>
      <c r="K56" s="97">
        <f t="shared" si="0"/>
        <v>-0.017808789835450946</v>
      </c>
    </row>
    <row r="57" spans="1:11" ht="13.5" customHeight="1">
      <c r="A57" s="13" t="s">
        <v>230</v>
      </c>
      <c r="B57" s="15">
        <v>39443</v>
      </c>
      <c r="C57" s="49">
        <v>42562</v>
      </c>
      <c r="D57" s="49">
        <v>-3119</v>
      </c>
      <c r="E57" s="49">
        <v>37336</v>
      </c>
      <c r="F57" s="49">
        <v>42038</v>
      </c>
      <c r="G57" s="49">
        <v>-4702</v>
      </c>
      <c r="H57" s="49">
        <v>2106</v>
      </c>
      <c r="I57" s="49">
        <v>524</v>
      </c>
      <c r="J57" s="50">
        <v>1583</v>
      </c>
      <c r="K57" s="97">
        <f t="shared" si="0"/>
        <v>-0.11185118226366621</v>
      </c>
    </row>
    <row r="58" spans="1:11" ht="13.5" customHeight="1">
      <c r="A58" s="13" t="s">
        <v>231</v>
      </c>
      <c r="B58" s="15">
        <v>51616</v>
      </c>
      <c r="C58" s="49">
        <v>45514</v>
      </c>
      <c r="D58" s="49">
        <v>6102</v>
      </c>
      <c r="E58" s="49">
        <v>48496</v>
      </c>
      <c r="F58" s="49">
        <v>44237</v>
      </c>
      <c r="G58" s="49">
        <v>4259</v>
      </c>
      <c r="H58" s="49">
        <v>3120</v>
      </c>
      <c r="I58" s="49">
        <v>1277</v>
      </c>
      <c r="J58" s="50">
        <v>1843</v>
      </c>
      <c r="K58" s="97">
        <f t="shared" si="0"/>
        <v>0.0962768723014671</v>
      </c>
    </row>
    <row r="59" spans="1:11" ht="13.5" customHeight="1">
      <c r="A59" s="13" t="s">
        <v>232</v>
      </c>
      <c r="B59" s="15">
        <v>66167</v>
      </c>
      <c r="C59" s="49">
        <v>67686</v>
      </c>
      <c r="D59" s="49">
        <v>-1519</v>
      </c>
      <c r="E59" s="49">
        <v>62573</v>
      </c>
      <c r="F59" s="49">
        <v>65956</v>
      </c>
      <c r="G59" s="49">
        <v>-3383</v>
      </c>
      <c r="H59" s="49">
        <v>3594</v>
      </c>
      <c r="I59" s="49">
        <v>1730</v>
      </c>
      <c r="J59" s="50">
        <v>1864</v>
      </c>
      <c r="K59" s="97">
        <f t="shared" si="0"/>
        <v>-0.05129177027108982</v>
      </c>
    </row>
    <row r="60" spans="1:11" ht="13.5" customHeight="1">
      <c r="A60" s="13" t="s">
        <v>233</v>
      </c>
      <c r="B60" s="15">
        <v>69608</v>
      </c>
      <c r="C60" s="49">
        <v>76101</v>
      </c>
      <c r="D60" s="49">
        <v>-6493</v>
      </c>
      <c r="E60" s="49">
        <v>65511</v>
      </c>
      <c r="F60" s="49">
        <v>73771</v>
      </c>
      <c r="G60" s="49">
        <v>-8259</v>
      </c>
      <c r="H60" s="49">
        <v>4097</v>
      </c>
      <c r="I60" s="49">
        <v>2330</v>
      </c>
      <c r="J60" s="50">
        <v>1766</v>
      </c>
      <c r="K60" s="97">
        <f t="shared" si="0"/>
        <v>-0.11195456209079449</v>
      </c>
    </row>
    <row r="61" spans="1:11" ht="13.5" customHeight="1">
      <c r="A61" s="13" t="s">
        <v>234</v>
      </c>
      <c r="B61" s="15">
        <v>69701</v>
      </c>
      <c r="C61" s="49">
        <v>70855</v>
      </c>
      <c r="D61" s="49">
        <v>-1154</v>
      </c>
      <c r="E61" s="49">
        <v>65112</v>
      </c>
      <c r="F61" s="49">
        <v>67943</v>
      </c>
      <c r="G61" s="49">
        <v>-2831</v>
      </c>
      <c r="H61" s="49">
        <v>4589</v>
      </c>
      <c r="I61" s="49">
        <v>2912</v>
      </c>
      <c r="J61" s="50">
        <v>1677</v>
      </c>
      <c r="K61" s="97">
        <f t="shared" si="0"/>
        <v>-0.04166727992582017</v>
      </c>
    </row>
    <row r="62" spans="1:11" ht="13.5" customHeight="1">
      <c r="A62" s="13" t="s">
        <v>235</v>
      </c>
      <c r="B62" s="15">
        <v>65451</v>
      </c>
      <c r="C62" s="49">
        <v>68444</v>
      </c>
      <c r="D62" s="49">
        <v>-2993</v>
      </c>
      <c r="E62" s="49">
        <v>60370</v>
      </c>
      <c r="F62" s="49">
        <v>64461</v>
      </c>
      <c r="G62" s="49">
        <v>-4091</v>
      </c>
      <c r="H62" s="49">
        <v>5081</v>
      </c>
      <c r="I62" s="49">
        <v>3983</v>
      </c>
      <c r="J62" s="50">
        <v>1098</v>
      </c>
      <c r="K62" s="97">
        <f t="shared" si="0"/>
        <v>-0.06346473061230821</v>
      </c>
    </row>
    <row r="63" spans="1:11" ht="13.5" customHeight="1">
      <c r="A63" s="13" t="s">
        <v>236</v>
      </c>
      <c r="B63" s="15">
        <v>74587</v>
      </c>
      <c r="C63" s="49">
        <v>70640</v>
      </c>
      <c r="D63" s="49">
        <v>3947</v>
      </c>
      <c r="E63" s="49">
        <v>68162</v>
      </c>
      <c r="F63" s="49">
        <v>65668</v>
      </c>
      <c r="G63" s="49">
        <v>2494</v>
      </c>
      <c r="H63" s="49">
        <v>6425</v>
      </c>
      <c r="I63" s="49">
        <v>4972</v>
      </c>
      <c r="J63" s="50">
        <v>1452</v>
      </c>
      <c r="K63" s="97">
        <f t="shared" si="0"/>
        <v>0.037978924285801303</v>
      </c>
    </row>
    <row r="64" spans="1:11" ht="13.5" customHeight="1">
      <c r="A64" s="13" t="s">
        <v>237</v>
      </c>
      <c r="B64" s="15">
        <v>79990</v>
      </c>
      <c r="C64" s="49">
        <v>76578</v>
      </c>
      <c r="D64" s="49">
        <v>3412</v>
      </c>
      <c r="E64" s="49">
        <v>73201</v>
      </c>
      <c r="F64" s="49">
        <v>70562</v>
      </c>
      <c r="G64" s="49">
        <v>2639</v>
      </c>
      <c r="H64" s="49">
        <v>6789</v>
      </c>
      <c r="I64" s="49">
        <v>6016</v>
      </c>
      <c r="J64" s="50">
        <v>773</v>
      </c>
      <c r="K64" s="97">
        <f t="shared" si="0"/>
        <v>0.03739973356764264</v>
      </c>
    </row>
    <row r="65" spans="1:11" ht="13.5" customHeight="1">
      <c r="A65" s="13" t="s">
        <v>238</v>
      </c>
      <c r="B65" s="15">
        <v>79636</v>
      </c>
      <c r="C65" s="49">
        <v>82405</v>
      </c>
      <c r="D65" s="49">
        <v>-2769</v>
      </c>
      <c r="E65" s="49">
        <v>71587</v>
      </c>
      <c r="F65" s="49">
        <v>74902</v>
      </c>
      <c r="G65" s="49">
        <v>-3315</v>
      </c>
      <c r="H65" s="49">
        <v>8049</v>
      </c>
      <c r="I65" s="49">
        <v>7503</v>
      </c>
      <c r="J65" s="50">
        <v>546</v>
      </c>
      <c r="K65" s="97">
        <f t="shared" si="0"/>
        <v>-0.044257830231502496</v>
      </c>
    </row>
    <row r="66" spans="1:11" ht="13.5" customHeight="1">
      <c r="A66" s="13" t="s">
        <v>239</v>
      </c>
      <c r="B66" s="15">
        <v>79249</v>
      </c>
      <c r="C66" s="49">
        <v>92098</v>
      </c>
      <c r="D66" s="49">
        <v>-12849</v>
      </c>
      <c r="E66" s="49">
        <v>70953</v>
      </c>
      <c r="F66" s="49">
        <v>83102</v>
      </c>
      <c r="G66" s="49">
        <v>-12149</v>
      </c>
      <c r="H66" s="49">
        <v>8296</v>
      </c>
      <c r="I66" s="49">
        <v>8996</v>
      </c>
      <c r="J66" s="50">
        <v>-700</v>
      </c>
      <c r="K66" s="97">
        <f t="shared" si="0"/>
        <v>-0.14619383408341557</v>
      </c>
    </row>
    <row r="67" spans="1:11" ht="13.5" customHeight="1">
      <c r="A67" s="13" t="s">
        <v>240</v>
      </c>
      <c r="B67" s="15">
        <v>92492</v>
      </c>
      <c r="C67" s="49">
        <v>92191</v>
      </c>
      <c r="D67" s="49">
        <v>301</v>
      </c>
      <c r="E67" s="49">
        <v>81851</v>
      </c>
      <c r="F67" s="49">
        <v>81341</v>
      </c>
      <c r="G67" s="49">
        <v>510</v>
      </c>
      <c r="H67" s="49">
        <v>10641</v>
      </c>
      <c r="I67" s="49">
        <v>10850</v>
      </c>
      <c r="J67" s="50">
        <v>-209</v>
      </c>
      <c r="K67" s="97">
        <f t="shared" si="0"/>
        <v>0.0062699007880404715</v>
      </c>
    </row>
    <row r="68" spans="1:11" ht="13.5" customHeight="1">
      <c r="A68" s="13" t="s">
        <v>241</v>
      </c>
      <c r="B68" s="15">
        <v>94388</v>
      </c>
      <c r="C68" s="49">
        <v>97723</v>
      </c>
      <c r="D68" s="49">
        <v>-3335</v>
      </c>
      <c r="E68" s="49">
        <v>82279</v>
      </c>
      <c r="F68" s="49">
        <v>86046</v>
      </c>
      <c r="G68" s="49">
        <v>-3766</v>
      </c>
      <c r="H68" s="49">
        <v>12109</v>
      </c>
      <c r="I68" s="49">
        <v>11677</v>
      </c>
      <c r="J68" s="50">
        <v>431</v>
      </c>
      <c r="K68" s="97">
        <f t="shared" si="0"/>
        <v>-0.043767287264951306</v>
      </c>
    </row>
    <row r="69" spans="1:11" ht="13.5" customHeight="1">
      <c r="A69" s="13" t="s">
        <v>242</v>
      </c>
      <c r="B69" s="15">
        <v>99676</v>
      </c>
      <c r="C69" s="49">
        <v>106821</v>
      </c>
      <c r="D69" s="49">
        <v>-7146</v>
      </c>
      <c r="E69" s="49">
        <v>87405</v>
      </c>
      <c r="F69" s="49">
        <v>93286</v>
      </c>
      <c r="G69" s="49">
        <v>-5881</v>
      </c>
      <c r="H69" s="49">
        <v>12271</v>
      </c>
      <c r="I69" s="49">
        <v>13535</v>
      </c>
      <c r="J69" s="50">
        <v>-1265</v>
      </c>
      <c r="K69" s="97">
        <f t="shared" si="0"/>
        <v>-0.0630426859335806</v>
      </c>
    </row>
    <row r="70" spans="1:11" ht="13.5" customHeight="1">
      <c r="A70" s="13" t="s">
        <v>243</v>
      </c>
      <c r="B70" s="15">
        <v>106560</v>
      </c>
      <c r="C70" s="49">
        <v>111316</v>
      </c>
      <c r="D70" s="49">
        <v>-4756</v>
      </c>
      <c r="E70" s="49">
        <v>92385</v>
      </c>
      <c r="F70" s="49">
        <v>96352</v>
      </c>
      <c r="G70" s="49">
        <v>-3966</v>
      </c>
      <c r="H70" s="49">
        <v>14175</v>
      </c>
      <c r="I70" s="49">
        <v>14964</v>
      </c>
      <c r="J70" s="50">
        <v>-789</v>
      </c>
      <c r="K70" s="97">
        <f t="shared" si="0"/>
        <v>-0.04116157422783129</v>
      </c>
    </row>
    <row r="71" spans="1:11" ht="13.5" customHeight="1">
      <c r="A71" s="13" t="s">
        <v>244</v>
      </c>
      <c r="B71" s="15">
        <v>112613</v>
      </c>
      <c r="C71" s="49">
        <v>118528</v>
      </c>
      <c r="D71" s="49">
        <v>-5915</v>
      </c>
      <c r="E71" s="49">
        <v>96248</v>
      </c>
      <c r="F71" s="49">
        <v>102794</v>
      </c>
      <c r="G71" s="49">
        <v>-6546</v>
      </c>
      <c r="H71" s="49">
        <v>16366</v>
      </c>
      <c r="I71" s="49">
        <v>15734</v>
      </c>
      <c r="J71" s="50">
        <v>632</v>
      </c>
      <c r="K71" s="97">
        <f aca="true" t="shared" si="1" ref="K71:K126">(G71)/F71</f>
        <v>-0.06368075957740724</v>
      </c>
    </row>
    <row r="72" spans="1:11" ht="13.5" customHeight="1">
      <c r="A72" s="13" t="s">
        <v>245</v>
      </c>
      <c r="B72" s="15">
        <v>116817</v>
      </c>
      <c r="C72" s="49">
        <v>118228</v>
      </c>
      <c r="D72" s="49">
        <v>-1411</v>
      </c>
      <c r="E72" s="49">
        <v>100094</v>
      </c>
      <c r="F72" s="49">
        <v>101699</v>
      </c>
      <c r="G72" s="49">
        <v>-1605</v>
      </c>
      <c r="H72" s="49">
        <v>16723</v>
      </c>
      <c r="I72" s="49">
        <v>16529</v>
      </c>
      <c r="J72" s="50">
        <v>194</v>
      </c>
      <c r="K72" s="97">
        <f t="shared" si="1"/>
        <v>-0.015781866095045182</v>
      </c>
    </row>
    <row r="73" spans="1:11" ht="13.5" customHeight="1">
      <c r="A73" s="13" t="s">
        <v>246</v>
      </c>
      <c r="B73" s="15">
        <v>130835</v>
      </c>
      <c r="C73" s="49">
        <v>134532</v>
      </c>
      <c r="D73" s="49">
        <v>-3698</v>
      </c>
      <c r="E73" s="49">
        <v>111749</v>
      </c>
      <c r="F73" s="49">
        <v>114817</v>
      </c>
      <c r="G73" s="49">
        <v>-3068</v>
      </c>
      <c r="H73" s="49">
        <v>19085</v>
      </c>
      <c r="I73" s="49">
        <v>19715</v>
      </c>
      <c r="J73" s="50">
        <v>-630</v>
      </c>
      <c r="K73" s="97">
        <f t="shared" si="1"/>
        <v>-0.026720781765766394</v>
      </c>
    </row>
    <row r="74" spans="1:11" ht="13.5" customHeight="1">
      <c r="A74" s="13" t="s">
        <v>247</v>
      </c>
      <c r="B74" s="15">
        <v>148822</v>
      </c>
      <c r="C74" s="49">
        <v>157464</v>
      </c>
      <c r="D74" s="49">
        <v>-8643</v>
      </c>
      <c r="E74" s="49">
        <v>124420</v>
      </c>
      <c r="F74" s="49">
        <v>137040</v>
      </c>
      <c r="G74" s="49">
        <v>-12620</v>
      </c>
      <c r="H74" s="49">
        <v>24401</v>
      </c>
      <c r="I74" s="49">
        <v>20424</v>
      </c>
      <c r="J74" s="50">
        <v>3978</v>
      </c>
      <c r="K74" s="97">
        <f t="shared" si="1"/>
        <v>-0.09208990075890251</v>
      </c>
    </row>
    <row r="75" spans="1:11" ht="13.5" customHeight="1">
      <c r="A75" s="13" t="s">
        <v>248</v>
      </c>
      <c r="B75" s="15">
        <v>152973</v>
      </c>
      <c r="C75" s="49">
        <v>178134</v>
      </c>
      <c r="D75" s="49">
        <v>-25161</v>
      </c>
      <c r="E75" s="49">
        <v>128056</v>
      </c>
      <c r="F75" s="49">
        <v>155798</v>
      </c>
      <c r="G75" s="49">
        <v>-27742</v>
      </c>
      <c r="H75" s="49">
        <v>24917</v>
      </c>
      <c r="I75" s="49">
        <v>22336</v>
      </c>
      <c r="J75" s="50">
        <v>2581</v>
      </c>
      <c r="K75" s="97">
        <f t="shared" si="1"/>
        <v>-0.17806390325934865</v>
      </c>
    </row>
    <row r="76" spans="1:11" ht="13.5" customHeight="1">
      <c r="A76" s="13" t="s">
        <v>249</v>
      </c>
      <c r="B76" s="15">
        <v>186882</v>
      </c>
      <c r="C76" s="49">
        <v>183640</v>
      </c>
      <c r="D76" s="49">
        <v>3242</v>
      </c>
      <c r="E76" s="49">
        <v>157928</v>
      </c>
      <c r="F76" s="49">
        <v>158436</v>
      </c>
      <c r="G76" s="49">
        <v>-507</v>
      </c>
      <c r="H76" s="49">
        <v>28953</v>
      </c>
      <c r="I76" s="49">
        <v>25204</v>
      </c>
      <c r="J76" s="50">
        <v>3749</v>
      </c>
      <c r="K76" s="97">
        <f t="shared" si="1"/>
        <v>-0.0032000302961448157</v>
      </c>
    </row>
    <row r="77" spans="1:11" ht="13.5" customHeight="1">
      <c r="A77" s="13" t="s">
        <v>250</v>
      </c>
      <c r="B77" s="15">
        <v>192807</v>
      </c>
      <c r="C77" s="49">
        <v>195649</v>
      </c>
      <c r="D77" s="49">
        <v>-2842</v>
      </c>
      <c r="E77" s="49">
        <v>159348</v>
      </c>
      <c r="F77" s="49">
        <v>168042</v>
      </c>
      <c r="G77" s="49">
        <v>-8694</v>
      </c>
      <c r="H77" s="49">
        <v>33459</v>
      </c>
      <c r="I77" s="49">
        <v>27607</v>
      </c>
      <c r="J77" s="50">
        <v>5852</v>
      </c>
      <c r="K77" s="97">
        <f t="shared" si="1"/>
        <v>-0.05173706573356661</v>
      </c>
    </row>
    <row r="78" spans="1:11" ht="13.5" customHeight="1">
      <c r="A78" s="13" t="s">
        <v>251</v>
      </c>
      <c r="B78" s="15">
        <v>187139</v>
      </c>
      <c r="C78" s="49">
        <v>210172</v>
      </c>
      <c r="D78" s="49">
        <v>-23033</v>
      </c>
      <c r="E78" s="49">
        <v>151294</v>
      </c>
      <c r="F78" s="49">
        <v>177346</v>
      </c>
      <c r="G78" s="49">
        <v>-26052</v>
      </c>
      <c r="H78" s="49">
        <v>35845</v>
      </c>
      <c r="I78" s="49">
        <v>32826</v>
      </c>
      <c r="J78" s="50">
        <v>3019</v>
      </c>
      <c r="K78" s="97">
        <f t="shared" si="1"/>
        <v>-0.1468992816302595</v>
      </c>
    </row>
    <row r="79" spans="1:11" ht="13.5" customHeight="1">
      <c r="A79" s="13" t="s">
        <v>252</v>
      </c>
      <c r="B79" s="15">
        <v>207309</v>
      </c>
      <c r="C79" s="49">
        <v>230681</v>
      </c>
      <c r="D79" s="49">
        <v>-23373</v>
      </c>
      <c r="E79" s="49">
        <v>167402</v>
      </c>
      <c r="F79" s="49">
        <v>193470</v>
      </c>
      <c r="G79" s="49">
        <v>-26068</v>
      </c>
      <c r="H79" s="49">
        <v>39907</v>
      </c>
      <c r="I79" s="49">
        <v>37212</v>
      </c>
      <c r="J79" s="50">
        <v>2695</v>
      </c>
      <c r="K79" s="97">
        <f t="shared" si="1"/>
        <v>-0.13473923605726987</v>
      </c>
    </row>
    <row r="80" spans="1:11" ht="13.5" customHeight="1">
      <c r="A80" s="13" t="s">
        <v>253</v>
      </c>
      <c r="B80" s="15">
        <v>230799</v>
      </c>
      <c r="C80" s="49">
        <v>245707</v>
      </c>
      <c r="D80" s="49">
        <v>-14908</v>
      </c>
      <c r="E80" s="49">
        <v>184715</v>
      </c>
      <c r="F80" s="49">
        <v>199961</v>
      </c>
      <c r="G80" s="49">
        <v>-15246</v>
      </c>
      <c r="H80" s="49">
        <v>46084</v>
      </c>
      <c r="I80" s="49">
        <v>45746</v>
      </c>
      <c r="J80" s="50">
        <v>338</v>
      </c>
      <c r="K80" s="97">
        <f t="shared" si="1"/>
        <v>-0.07624486774921109</v>
      </c>
    </row>
    <row r="81" spans="1:11" ht="13.5" customHeight="1">
      <c r="A81" s="13" t="s">
        <v>254</v>
      </c>
      <c r="B81" s="15">
        <v>263224</v>
      </c>
      <c r="C81" s="49">
        <v>269359</v>
      </c>
      <c r="D81" s="49">
        <v>-6135</v>
      </c>
      <c r="E81" s="49">
        <v>209299</v>
      </c>
      <c r="F81" s="49">
        <v>216496</v>
      </c>
      <c r="G81" s="49">
        <v>-7198</v>
      </c>
      <c r="H81" s="49">
        <v>53925</v>
      </c>
      <c r="I81" s="49">
        <v>52862</v>
      </c>
      <c r="J81" s="50">
        <v>1063</v>
      </c>
      <c r="K81" s="97">
        <f t="shared" si="1"/>
        <v>-0.033247727440691745</v>
      </c>
    </row>
    <row r="82" spans="1:11" ht="13.5" customHeight="1">
      <c r="A82" s="13" t="s">
        <v>255</v>
      </c>
      <c r="B82" s="15">
        <v>279090</v>
      </c>
      <c r="C82" s="49">
        <v>332332</v>
      </c>
      <c r="D82" s="49">
        <v>-53242</v>
      </c>
      <c r="E82" s="49">
        <v>216633</v>
      </c>
      <c r="F82" s="49">
        <v>270780</v>
      </c>
      <c r="G82" s="49">
        <v>-54148</v>
      </c>
      <c r="H82" s="49">
        <v>62458</v>
      </c>
      <c r="I82" s="49">
        <v>61552</v>
      </c>
      <c r="J82" s="50">
        <v>906</v>
      </c>
      <c r="K82" s="97">
        <f t="shared" si="1"/>
        <v>-0.19997045572051111</v>
      </c>
    </row>
    <row r="83" spans="1:11" ht="13.5" customHeight="1">
      <c r="A83" s="13" t="s">
        <v>256</v>
      </c>
      <c r="B83" s="15">
        <v>298060</v>
      </c>
      <c r="C83" s="49">
        <v>371792</v>
      </c>
      <c r="D83" s="49">
        <v>-73732</v>
      </c>
      <c r="E83" s="49">
        <v>231671</v>
      </c>
      <c r="F83" s="49">
        <v>301098</v>
      </c>
      <c r="G83" s="49">
        <v>-69427</v>
      </c>
      <c r="H83" s="49">
        <v>66389</v>
      </c>
      <c r="I83" s="49">
        <v>70695</v>
      </c>
      <c r="J83" s="50">
        <v>-4306</v>
      </c>
      <c r="K83" s="97">
        <f t="shared" si="1"/>
        <v>-0.23057941268291388</v>
      </c>
    </row>
    <row r="84" spans="1:11" ht="13.5" customHeight="1">
      <c r="A84" s="13" t="s">
        <v>257</v>
      </c>
      <c r="B84" s="15">
        <v>81232</v>
      </c>
      <c r="C84" s="49">
        <v>95975</v>
      </c>
      <c r="D84" s="49">
        <v>-14744</v>
      </c>
      <c r="E84" s="49">
        <v>63216</v>
      </c>
      <c r="F84" s="49">
        <v>77281</v>
      </c>
      <c r="G84" s="49">
        <v>-14065</v>
      </c>
      <c r="H84" s="49">
        <v>18016</v>
      </c>
      <c r="I84" s="49">
        <v>18695</v>
      </c>
      <c r="J84" s="50">
        <v>-679</v>
      </c>
      <c r="K84" s="97">
        <f t="shared" si="1"/>
        <v>-0.18199816254965645</v>
      </c>
    </row>
    <row r="85" spans="1:11" ht="13.5" customHeight="1">
      <c r="A85" s="13" t="s">
        <v>258</v>
      </c>
      <c r="B85" s="15">
        <v>355559</v>
      </c>
      <c r="C85" s="49">
        <v>409218</v>
      </c>
      <c r="D85" s="49">
        <v>-53659</v>
      </c>
      <c r="E85" s="49">
        <v>278741</v>
      </c>
      <c r="F85" s="49">
        <v>328675</v>
      </c>
      <c r="G85" s="49">
        <v>-49933</v>
      </c>
      <c r="H85" s="49">
        <v>76817</v>
      </c>
      <c r="I85" s="49">
        <v>80543</v>
      </c>
      <c r="J85" s="50">
        <v>-3726</v>
      </c>
      <c r="K85" s="97">
        <f t="shared" si="1"/>
        <v>-0.1519221115083289</v>
      </c>
    </row>
    <row r="86" spans="1:11" ht="13.5" customHeight="1">
      <c r="A86" s="13" t="s">
        <v>259</v>
      </c>
      <c r="B86" s="15">
        <v>399561</v>
      </c>
      <c r="C86" s="49">
        <v>458746</v>
      </c>
      <c r="D86" s="49">
        <v>-59185</v>
      </c>
      <c r="E86" s="49">
        <v>314169</v>
      </c>
      <c r="F86" s="49">
        <v>369585</v>
      </c>
      <c r="G86" s="49">
        <v>-55416</v>
      </c>
      <c r="H86" s="49">
        <v>85391</v>
      </c>
      <c r="I86" s="49">
        <v>89161</v>
      </c>
      <c r="J86" s="50">
        <v>-3770</v>
      </c>
      <c r="K86" s="97">
        <f t="shared" si="1"/>
        <v>-0.14994115020901821</v>
      </c>
    </row>
    <row r="87" spans="1:11" ht="13.5" customHeight="1">
      <c r="A87" s="13" t="s">
        <v>260</v>
      </c>
      <c r="B87" s="15">
        <v>463302</v>
      </c>
      <c r="C87" s="49">
        <v>504028</v>
      </c>
      <c r="D87" s="49">
        <v>-40726</v>
      </c>
      <c r="E87" s="49">
        <v>365309</v>
      </c>
      <c r="F87" s="49">
        <v>404941</v>
      </c>
      <c r="G87" s="49">
        <v>-39633</v>
      </c>
      <c r="H87" s="49">
        <v>97994</v>
      </c>
      <c r="I87" s="49">
        <v>99087</v>
      </c>
      <c r="J87" s="50">
        <v>-1093</v>
      </c>
      <c r="K87" s="97">
        <f t="shared" si="1"/>
        <v>-0.09787351737660548</v>
      </c>
    </row>
    <row r="88" spans="1:11" ht="13.5" customHeight="1">
      <c r="A88" s="13" t="s">
        <v>261</v>
      </c>
      <c r="B88" s="15">
        <v>517112</v>
      </c>
      <c r="C88" s="49">
        <v>590941</v>
      </c>
      <c r="D88" s="49">
        <v>-73830</v>
      </c>
      <c r="E88" s="49">
        <v>403903</v>
      </c>
      <c r="F88" s="49">
        <v>477044</v>
      </c>
      <c r="G88" s="49">
        <v>-73141</v>
      </c>
      <c r="H88" s="49">
        <v>113209</v>
      </c>
      <c r="I88" s="49">
        <v>113898</v>
      </c>
      <c r="J88" s="50">
        <v>-689</v>
      </c>
      <c r="K88" s="97">
        <f t="shared" si="1"/>
        <v>-0.15332128692531508</v>
      </c>
    </row>
    <row r="89" spans="1:11" ht="13.5" customHeight="1">
      <c r="A89" s="13" t="s">
        <v>262</v>
      </c>
      <c r="B89" s="15">
        <v>599272</v>
      </c>
      <c r="C89" s="49">
        <v>678241</v>
      </c>
      <c r="D89" s="49">
        <v>-78968</v>
      </c>
      <c r="E89" s="49">
        <v>469097</v>
      </c>
      <c r="F89" s="49">
        <v>542956</v>
      </c>
      <c r="G89" s="49">
        <v>-73859</v>
      </c>
      <c r="H89" s="49">
        <v>130176</v>
      </c>
      <c r="I89" s="49">
        <v>135285</v>
      </c>
      <c r="J89" s="50">
        <v>-5109</v>
      </c>
      <c r="K89" s="97">
        <f t="shared" si="1"/>
        <v>-0.13603128061942404</v>
      </c>
    </row>
    <row r="90" spans="1:11" ht="13.5" customHeight="1">
      <c r="A90" s="13" t="s">
        <v>263</v>
      </c>
      <c r="B90" s="15">
        <v>617766</v>
      </c>
      <c r="C90" s="49">
        <v>745743</v>
      </c>
      <c r="D90" s="49">
        <v>-127977</v>
      </c>
      <c r="E90" s="49">
        <v>474299</v>
      </c>
      <c r="F90" s="49">
        <v>594892</v>
      </c>
      <c r="G90" s="49">
        <v>-120593</v>
      </c>
      <c r="H90" s="49">
        <v>143467</v>
      </c>
      <c r="I90" s="49">
        <v>150851</v>
      </c>
      <c r="J90" s="50">
        <v>-7384</v>
      </c>
      <c r="K90" s="97">
        <f t="shared" si="1"/>
        <v>-0.2027141060898449</v>
      </c>
    </row>
    <row r="91" spans="1:11" ht="13.5" customHeight="1">
      <c r="A91" s="13" t="s">
        <v>264</v>
      </c>
      <c r="B91" s="15">
        <v>600562</v>
      </c>
      <c r="C91" s="49">
        <v>808364</v>
      </c>
      <c r="D91" s="49">
        <v>-207802</v>
      </c>
      <c r="E91" s="49">
        <v>453242</v>
      </c>
      <c r="F91" s="49">
        <v>660934</v>
      </c>
      <c r="G91" s="49">
        <v>-207692</v>
      </c>
      <c r="H91" s="49">
        <v>147320</v>
      </c>
      <c r="I91" s="49">
        <v>147430</v>
      </c>
      <c r="J91" s="50">
        <v>-110</v>
      </c>
      <c r="K91" s="97">
        <f t="shared" si="1"/>
        <v>-0.314240151058956</v>
      </c>
    </row>
    <row r="92" spans="1:11" ht="13.5" customHeight="1">
      <c r="A92" s="13" t="s">
        <v>265</v>
      </c>
      <c r="B92" s="15">
        <v>666438</v>
      </c>
      <c r="C92" s="49">
        <v>851805</v>
      </c>
      <c r="D92" s="49">
        <v>-185367</v>
      </c>
      <c r="E92" s="49">
        <v>500363</v>
      </c>
      <c r="F92" s="49">
        <v>685632</v>
      </c>
      <c r="G92" s="49">
        <v>-185269</v>
      </c>
      <c r="H92" s="49">
        <v>166075</v>
      </c>
      <c r="I92" s="49">
        <v>166173</v>
      </c>
      <c r="J92" s="50">
        <v>-98</v>
      </c>
      <c r="K92" s="97">
        <f t="shared" si="1"/>
        <v>-0.2702163842994493</v>
      </c>
    </row>
    <row r="93" spans="1:11" ht="13.5" customHeight="1">
      <c r="A93" s="13" t="s">
        <v>266</v>
      </c>
      <c r="B93" s="15">
        <v>734037</v>
      </c>
      <c r="C93" s="49">
        <v>946344</v>
      </c>
      <c r="D93" s="49">
        <v>-212308</v>
      </c>
      <c r="E93" s="49">
        <v>547866</v>
      </c>
      <c r="F93" s="49">
        <v>769396</v>
      </c>
      <c r="G93" s="49">
        <v>-221529</v>
      </c>
      <c r="H93" s="49">
        <v>186170</v>
      </c>
      <c r="I93" s="49">
        <v>176949</v>
      </c>
      <c r="J93" s="50">
        <v>9222</v>
      </c>
      <c r="K93" s="97">
        <f t="shared" si="1"/>
        <v>-0.28792585352666245</v>
      </c>
    </row>
    <row r="94" spans="1:11" ht="13.5" customHeight="1">
      <c r="A94" s="13" t="s">
        <v>267</v>
      </c>
      <c r="B94" s="15">
        <v>769155</v>
      </c>
      <c r="C94" s="49">
        <v>990382</v>
      </c>
      <c r="D94" s="49">
        <v>-221227</v>
      </c>
      <c r="E94" s="49">
        <v>568927</v>
      </c>
      <c r="F94" s="49">
        <v>806842</v>
      </c>
      <c r="G94" s="49">
        <v>-237915</v>
      </c>
      <c r="H94" s="49">
        <v>200228</v>
      </c>
      <c r="I94" s="49">
        <v>183540</v>
      </c>
      <c r="J94" s="50">
        <v>16688</v>
      </c>
      <c r="K94" s="97">
        <f t="shared" si="1"/>
        <v>-0.29487185843077085</v>
      </c>
    </row>
    <row r="95" spans="1:11" ht="13.5" customHeight="1">
      <c r="A95" s="13" t="s">
        <v>268</v>
      </c>
      <c r="B95" s="15">
        <v>854287</v>
      </c>
      <c r="C95" s="49">
        <v>1004017</v>
      </c>
      <c r="D95" s="49">
        <v>-149730</v>
      </c>
      <c r="E95" s="49">
        <v>640886</v>
      </c>
      <c r="F95" s="49">
        <v>809243</v>
      </c>
      <c r="G95" s="49">
        <v>-168357</v>
      </c>
      <c r="H95" s="49">
        <v>213401</v>
      </c>
      <c r="I95" s="49">
        <v>194774</v>
      </c>
      <c r="J95" s="50">
        <v>18627</v>
      </c>
      <c r="K95" s="97">
        <f t="shared" si="1"/>
        <v>-0.20804257806369655</v>
      </c>
    </row>
    <row r="96" spans="1:11" ht="13.5" customHeight="1">
      <c r="A96" s="13" t="s">
        <v>269</v>
      </c>
      <c r="B96" s="15">
        <v>909238</v>
      </c>
      <c r="C96" s="49">
        <v>1064416</v>
      </c>
      <c r="D96" s="49">
        <v>-155178</v>
      </c>
      <c r="E96" s="49">
        <v>667747</v>
      </c>
      <c r="F96" s="49">
        <v>860012</v>
      </c>
      <c r="G96" s="49">
        <v>-192265</v>
      </c>
      <c r="H96" s="49">
        <v>241491</v>
      </c>
      <c r="I96" s="49">
        <v>204404</v>
      </c>
      <c r="J96" s="50">
        <v>37087</v>
      </c>
      <c r="K96" s="97">
        <f t="shared" si="1"/>
        <v>-0.22356083403487392</v>
      </c>
    </row>
    <row r="97" spans="1:11" ht="13.5" customHeight="1">
      <c r="A97" s="13" t="s">
        <v>270</v>
      </c>
      <c r="B97" s="15">
        <v>991104</v>
      </c>
      <c r="C97" s="49">
        <v>1143743</v>
      </c>
      <c r="D97" s="49">
        <v>-152639</v>
      </c>
      <c r="E97" s="49">
        <v>727439</v>
      </c>
      <c r="F97" s="49">
        <v>932832</v>
      </c>
      <c r="G97" s="49">
        <v>-205393</v>
      </c>
      <c r="H97" s="49">
        <v>263665</v>
      </c>
      <c r="I97" s="49">
        <v>210911</v>
      </c>
      <c r="J97" s="50">
        <v>52754</v>
      </c>
      <c r="K97" s="97">
        <f t="shared" si="1"/>
        <v>-0.22018219786628246</v>
      </c>
    </row>
    <row r="98" spans="1:11" ht="13.5" customHeight="1">
      <c r="A98" s="13" t="s">
        <v>271</v>
      </c>
      <c r="B98" s="15">
        <v>1031958</v>
      </c>
      <c r="C98" s="49">
        <v>1252993</v>
      </c>
      <c r="D98" s="49">
        <v>-221036</v>
      </c>
      <c r="E98" s="49">
        <v>750302</v>
      </c>
      <c r="F98" s="49">
        <v>1027928</v>
      </c>
      <c r="G98" s="49">
        <v>-277626</v>
      </c>
      <c r="H98" s="49">
        <v>281655</v>
      </c>
      <c r="I98" s="49">
        <v>225065</v>
      </c>
      <c r="J98" s="50">
        <v>56590</v>
      </c>
      <c r="K98" s="97">
        <f t="shared" si="1"/>
        <v>-0.27008311866200746</v>
      </c>
    </row>
    <row r="99" spans="1:11" ht="13.5" customHeight="1">
      <c r="A99" s="13" t="s">
        <v>272</v>
      </c>
      <c r="B99" s="15">
        <v>1054988</v>
      </c>
      <c r="C99" s="49">
        <v>1324226</v>
      </c>
      <c r="D99" s="49">
        <v>-269238</v>
      </c>
      <c r="E99" s="49">
        <v>761103</v>
      </c>
      <c r="F99" s="49">
        <v>1082539</v>
      </c>
      <c r="G99" s="49">
        <v>-321435</v>
      </c>
      <c r="H99" s="49">
        <v>293884</v>
      </c>
      <c r="I99" s="49">
        <v>241687</v>
      </c>
      <c r="J99" s="50">
        <v>52198</v>
      </c>
      <c r="K99" s="97">
        <f t="shared" si="1"/>
        <v>-0.29692694674279635</v>
      </c>
    </row>
    <row r="100" spans="1:11" ht="13.5" customHeight="1">
      <c r="A100" s="13" t="s">
        <v>273</v>
      </c>
      <c r="B100" s="15">
        <v>1091208</v>
      </c>
      <c r="C100" s="49">
        <v>1381529</v>
      </c>
      <c r="D100" s="49">
        <v>-290321</v>
      </c>
      <c r="E100" s="49">
        <v>788783</v>
      </c>
      <c r="F100" s="49">
        <v>1129191</v>
      </c>
      <c r="G100" s="49">
        <v>-340408</v>
      </c>
      <c r="H100" s="49">
        <v>302426</v>
      </c>
      <c r="I100" s="49">
        <v>252338</v>
      </c>
      <c r="J100" s="50">
        <v>50087</v>
      </c>
      <c r="K100" s="97">
        <f t="shared" si="1"/>
        <v>-0.3014618430362977</v>
      </c>
    </row>
    <row r="101" spans="1:11" ht="13.5" customHeight="1">
      <c r="A101" s="13" t="s">
        <v>274</v>
      </c>
      <c r="B101" s="15">
        <v>1154334</v>
      </c>
      <c r="C101" s="49">
        <v>1409386</v>
      </c>
      <c r="D101" s="49">
        <v>-255051</v>
      </c>
      <c r="E101" s="49">
        <v>842401</v>
      </c>
      <c r="F101" s="49">
        <v>1142799</v>
      </c>
      <c r="G101" s="49">
        <v>-300398</v>
      </c>
      <c r="H101" s="49">
        <v>311934</v>
      </c>
      <c r="I101" s="49">
        <v>266587</v>
      </c>
      <c r="J101" s="50">
        <v>45347</v>
      </c>
      <c r="K101" s="97">
        <f t="shared" si="1"/>
        <v>-0.26286162308507444</v>
      </c>
    </row>
    <row r="102" spans="1:11" ht="13.5" customHeight="1">
      <c r="A102" s="13" t="s">
        <v>275</v>
      </c>
      <c r="B102" s="15">
        <v>1258566</v>
      </c>
      <c r="C102" s="49">
        <v>1461752</v>
      </c>
      <c r="D102" s="49">
        <v>-203186</v>
      </c>
      <c r="E102" s="49">
        <v>923541</v>
      </c>
      <c r="F102" s="49">
        <v>1182380</v>
      </c>
      <c r="G102" s="49">
        <v>-258840</v>
      </c>
      <c r="H102" s="49">
        <v>335026</v>
      </c>
      <c r="I102" s="49">
        <v>279372</v>
      </c>
      <c r="J102" s="50">
        <v>55654</v>
      </c>
      <c r="K102" s="97">
        <f t="shared" si="1"/>
        <v>-0.2189143930039412</v>
      </c>
    </row>
    <row r="103" spans="1:11" ht="13.5" customHeight="1">
      <c r="A103" s="13" t="s">
        <v>276</v>
      </c>
      <c r="B103" s="15">
        <v>1351790</v>
      </c>
      <c r="C103" s="49">
        <v>1515742</v>
      </c>
      <c r="D103" s="49">
        <v>-163952</v>
      </c>
      <c r="E103" s="49">
        <v>1000711</v>
      </c>
      <c r="F103" s="49">
        <v>1227078</v>
      </c>
      <c r="G103" s="49">
        <v>-226367</v>
      </c>
      <c r="H103" s="49">
        <v>351079</v>
      </c>
      <c r="I103" s="49">
        <v>288664</v>
      </c>
      <c r="J103" s="50">
        <v>62415</v>
      </c>
      <c r="K103" s="97">
        <f t="shared" si="1"/>
        <v>-0.18447645544944982</v>
      </c>
    </row>
    <row r="104" spans="1:11" ht="13.5" customHeight="1">
      <c r="A104" s="13" t="s">
        <v>277</v>
      </c>
      <c r="B104" s="15">
        <v>1453053</v>
      </c>
      <c r="C104" s="49">
        <v>1560484</v>
      </c>
      <c r="D104" s="49">
        <v>-107431</v>
      </c>
      <c r="E104" s="49">
        <v>1085561</v>
      </c>
      <c r="F104" s="49">
        <v>1259580</v>
      </c>
      <c r="G104" s="49">
        <v>-174019</v>
      </c>
      <c r="H104" s="49">
        <v>367492</v>
      </c>
      <c r="I104" s="49">
        <v>300904</v>
      </c>
      <c r="J104" s="50">
        <v>66588</v>
      </c>
      <c r="K104" s="97">
        <f t="shared" si="1"/>
        <v>-0.13815636958351196</v>
      </c>
    </row>
    <row r="105" spans="1:11" ht="13.5" customHeight="1">
      <c r="A105" s="13" t="s">
        <v>278</v>
      </c>
      <c r="B105" s="15">
        <v>1579232</v>
      </c>
      <c r="C105" s="49">
        <v>1601116</v>
      </c>
      <c r="D105" s="49">
        <v>-21884</v>
      </c>
      <c r="E105" s="49">
        <v>1187242</v>
      </c>
      <c r="F105" s="49">
        <v>1290490</v>
      </c>
      <c r="G105" s="49">
        <v>-103248</v>
      </c>
      <c r="H105" s="49">
        <v>391990</v>
      </c>
      <c r="I105" s="49">
        <v>310626</v>
      </c>
      <c r="J105" s="50">
        <v>81364</v>
      </c>
      <c r="K105" s="97">
        <f t="shared" si="1"/>
        <v>-0.0800068191152198</v>
      </c>
    </row>
    <row r="106" spans="1:11" ht="13.5" customHeight="1">
      <c r="A106" s="13" t="s">
        <v>279</v>
      </c>
      <c r="B106" s="15">
        <v>1721728</v>
      </c>
      <c r="C106" s="49">
        <v>1652458</v>
      </c>
      <c r="D106" s="49">
        <v>69270</v>
      </c>
      <c r="E106" s="49">
        <v>1305929</v>
      </c>
      <c r="F106" s="49">
        <v>1335854</v>
      </c>
      <c r="G106" s="49">
        <v>-29925</v>
      </c>
      <c r="H106" s="49">
        <v>415799</v>
      </c>
      <c r="I106" s="49">
        <v>316604</v>
      </c>
      <c r="J106" s="50">
        <v>99195</v>
      </c>
      <c r="K106" s="97">
        <f t="shared" si="1"/>
        <v>-0.022401400153010734</v>
      </c>
    </row>
    <row r="107" spans="1:11" ht="13.5" customHeight="1">
      <c r="A107" s="13" t="s">
        <v>280</v>
      </c>
      <c r="B107" s="15">
        <v>1827452</v>
      </c>
      <c r="C107" s="49">
        <v>1701842</v>
      </c>
      <c r="D107" s="49">
        <v>125610</v>
      </c>
      <c r="E107" s="49">
        <v>1382984</v>
      </c>
      <c r="F107" s="49">
        <v>1381064</v>
      </c>
      <c r="G107" s="49">
        <v>1920</v>
      </c>
      <c r="H107" s="49">
        <v>444468</v>
      </c>
      <c r="I107" s="49">
        <v>320778</v>
      </c>
      <c r="J107" s="50">
        <v>123690</v>
      </c>
      <c r="K107" s="97">
        <f t="shared" si="1"/>
        <v>0.0013902324584523238</v>
      </c>
    </row>
    <row r="108" spans="1:11" ht="13.5" customHeight="1">
      <c r="A108" s="13" t="s">
        <v>281</v>
      </c>
      <c r="B108" s="15">
        <v>2025191</v>
      </c>
      <c r="C108" s="49">
        <v>1788950</v>
      </c>
      <c r="D108" s="49">
        <v>236241</v>
      </c>
      <c r="E108" s="49">
        <v>1544607</v>
      </c>
      <c r="F108" s="49">
        <v>1458185</v>
      </c>
      <c r="G108" s="49">
        <v>86422</v>
      </c>
      <c r="H108" s="49">
        <v>480584</v>
      </c>
      <c r="I108" s="49">
        <v>330765</v>
      </c>
      <c r="J108" s="50">
        <v>149819</v>
      </c>
      <c r="K108" s="97">
        <f t="shared" si="1"/>
        <v>0.059266828283105366</v>
      </c>
    </row>
    <row r="109" spans="1:11" ht="13.5" customHeight="1">
      <c r="A109" s="13" t="s">
        <v>282</v>
      </c>
      <c r="B109" s="15">
        <v>1991082</v>
      </c>
      <c r="C109" s="49">
        <v>1862846</v>
      </c>
      <c r="D109" s="49">
        <v>128236</v>
      </c>
      <c r="E109" s="49">
        <v>1483563</v>
      </c>
      <c r="F109" s="49">
        <v>1516008</v>
      </c>
      <c r="G109" s="49">
        <v>-32445</v>
      </c>
      <c r="H109" s="49">
        <v>507519</v>
      </c>
      <c r="I109" s="49">
        <v>346838</v>
      </c>
      <c r="J109" s="50">
        <v>160681</v>
      </c>
      <c r="K109" s="97">
        <f t="shared" si="1"/>
        <v>-0.021401602102363575</v>
      </c>
    </row>
    <row r="110" spans="1:11" ht="13.5" customHeight="1">
      <c r="A110" s="13" t="s">
        <v>283</v>
      </c>
      <c r="B110" s="15">
        <v>1853136</v>
      </c>
      <c r="C110" s="49">
        <v>2010894</v>
      </c>
      <c r="D110" s="49">
        <v>-157758</v>
      </c>
      <c r="E110" s="49">
        <v>1337815</v>
      </c>
      <c r="F110" s="49">
        <v>1655232</v>
      </c>
      <c r="G110" s="49">
        <v>-317417</v>
      </c>
      <c r="H110" s="49">
        <v>515321</v>
      </c>
      <c r="I110" s="49">
        <v>355662</v>
      </c>
      <c r="J110" s="50">
        <v>159659</v>
      </c>
      <c r="K110" s="97">
        <f t="shared" si="1"/>
        <v>-0.1917658672621119</v>
      </c>
    </row>
    <row r="111" spans="1:11" ht="13.5" customHeight="1">
      <c r="A111" s="13" t="s">
        <v>284</v>
      </c>
      <c r="B111" s="15">
        <v>1782314</v>
      </c>
      <c r="C111" s="49">
        <v>2159899</v>
      </c>
      <c r="D111" s="49">
        <v>-377585</v>
      </c>
      <c r="E111" s="49">
        <v>1258472</v>
      </c>
      <c r="F111" s="49">
        <v>1796890</v>
      </c>
      <c r="G111" s="49">
        <v>-538418</v>
      </c>
      <c r="H111" s="49">
        <v>523842</v>
      </c>
      <c r="I111" s="49">
        <v>363009</v>
      </c>
      <c r="J111" s="50">
        <v>160833</v>
      </c>
      <c r="K111" s="97">
        <f t="shared" si="1"/>
        <v>-0.2996388204063688</v>
      </c>
    </row>
    <row r="112" spans="1:11" ht="13.5" customHeight="1">
      <c r="A112" s="13" t="s">
        <v>285</v>
      </c>
      <c r="B112" s="15">
        <v>1880114</v>
      </c>
      <c r="C112" s="49">
        <v>2292841</v>
      </c>
      <c r="D112" s="49">
        <v>-412727</v>
      </c>
      <c r="E112" s="49">
        <v>1345369</v>
      </c>
      <c r="F112" s="49">
        <v>1913330</v>
      </c>
      <c r="G112" s="49">
        <v>-567961</v>
      </c>
      <c r="H112" s="49">
        <v>534745</v>
      </c>
      <c r="I112" s="49">
        <v>379511</v>
      </c>
      <c r="J112" s="50">
        <v>155234</v>
      </c>
      <c r="K112" s="97">
        <f t="shared" si="1"/>
        <v>-0.29684424537324977</v>
      </c>
    </row>
    <row r="113" spans="1:11" ht="13.5" customHeight="1">
      <c r="A113" s="13" t="s">
        <v>286</v>
      </c>
      <c r="B113" s="15">
        <v>2153611</v>
      </c>
      <c r="C113" s="49">
        <v>2471957</v>
      </c>
      <c r="D113" s="49">
        <v>-318346</v>
      </c>
      <c r="E113" s="49">
        <v>1576135</v>
      </c>
      <c r="F113" s="49">
        <v>2069746</v>
      </c>
      <c r="G113" s="49">
        <v>-493611</v>
      </c>
      <c r="H113" s="49">
        <v>577476</v>
      </c>
      <c r="I113" s="49">
        <v>402211</v>
      </c>
      <c r="J113" s="50">
        <v>175265</v>
      </c>
      <c r="K113" s="97">
        <f t="shared" si="1"/>
        <v>-0.23848868411872762</v>
      </c>
    </row>
    <row r="114" spans="1:11" ht="13.5" customHeight="1">
      <c r="A114" s="13" t="s">
        <v>287</v>
      </c>
      <c r="B114" s="15">
        <v>2406869</v>
      </c>
      <c r="C114" s="49">
        <v>2655050</v>
      </c>
      <c r="D114" s="49">
        <v>-248181</v>
      </c>
      <c r="E114" s="49">
        <v>1798487</v>
      </c>
      <c r="F114" s="49">
        <v>2232981</v>
      </c>
      <c r="G114" s="49">
        <v>-434494</v>
      </c>
      <c r="H114" s="49">
        <v>608382</v>
      </c>
      <c r="I114" s="49">
        <v>422069</v>
      </c>
      <c r="J114" s="50">
        <v>186313</v>
      </c>
      <c r="K114" s="97">
        <f t="shared" si="1"/>
        <v>-0.19458024945129404</v>
      </c>
    </row>
    <row r="115" spans="1:11" ht="13.5" customHeight="1">
      <c r="A115" s="13" t="s">
        <v>288</v>
      </c>
      <c r="B115" s="15">
        <v>2567985</v>
      </c>
      <c r="C115" s="49">
        <v>2728686</v>
      </c>
      <c r="D115" s="49">
        <v>-160701</v>
      </c>
      <c r="E115" s="49">
        <v>1932896</v>
      </c>
      <c r="F115" s="49">
        <v>2275049</v>
      </c>
      <c r="G115" s="49">
        <v>-342153</v>
      </c>
      <c r="H115" s="49">
        <v>635089</v>
      </c>
      <c r="I115" s="49">
        <v>453637</v>
      </c>
      <c r="J115" s="50">
        <v>181452</v>
      </c>
      <c r="K115" s="97">
        <f t="shared" si="1"/>
        <v>-0.1503936838283483</v>
      </c>
    </row>
    <row r="116" spans="1:11" ht="13.5" customHeight="1">
      <c r="A116" s="13" t="s">
        <v>289</v>
      </c>
      <c r="B116" s="15">
        <v>2523991</v>
      </c>
      <c r="C116" s="49">
        <v>2982544</v>
      </c>
      <c r="D116" s="49">
        <v>-458553</v>
      </c>
      <c r="E116" s="49">
        <v>1865945</v>
      </c>
      <c r="F116" s="49">
        <v>2507793</v>
      </c>
      <c r="G116" s="49">
        <v>-641848</v>
      </c>
      <c r="H116" s="49">
        <v>658046</v>
      </c>
      <c r="I116" s="49">
        <v>474751</v>
      </c>
      <c r="J116" s="50">
        <v>183295</v>
      </c>
      <c r="K116" s="97">
        <f t="shared" si="1"/>
        <v>-0.2559413795317237</v>
      </c>
    </row>
    <row r="117" spans="1:11" ht="13.5" customHeight="1">
      <c r="A117" s="13" t="s">
        <v>290</v>
      </c>
      <c r="B117" s="15">
        <v>2104989</v>
      </c>
      <c r="C117" s="49">
        <v>3517677</v>
      </c>
      <c r="D117" s="49">
        <v>-1412688</v>
      </c>
      <c r="E117" s="49">
        <v>1450980</v>
      </c>
      <c r="F117" s="49">
        <v>3000661</v>
      </c>
      <c r="G117" s="49">
        <v>-1549681</v>
      </c>
      <c r="H117" s="49">
        <v>654009</v>
      </c>
      <c r="I117" s="49">
        <v>517016</v>
      </c>
      <c r="J117" s="50">
        <v>136993</v>
      </c>
      <c r="K117" s="97">
        <f t="shared" si="1"/>
        <v>-0.5164465429450378</v>
      </c>
    </row>
    <row r="118" spans="1:11" ht="13.5" customHeight="1">
      <c r="A118" s="13" t="s">
        <v>291</v>
      </c>
      <c r="B118" s="15">
        <v>2162706</v>
      </c>
      <c r="C118" s="49">
        <v>3457079</v>
      </c>
      <c r="D118" s="49">
        <v>-1294373</v>
      </c>
      <c r="E118" s="49">
        <v>1531019</v>
      </c>
      <c r="F118" s="49">
        <v>2902397</v>
      </c>
      <c r="G118" s="49">
        <v>-1371378</v>
      </c>
      <c r="H118" s="49">
        <v>631687</v>
      </c>
      <c r="I118" s="49">
        <v>554682</v>
      </c>
      <c r="J118" s="50">
        <v>77005</v>
      </c>
      <c r="K118" s="97">
        <f t="shared" si="1"/>
        <v>-0.47249842113260176</v>
      </c>
    </row>
    <row r="119" spans="1:12" ht="13.5" customHeight="1">
      <c r="A119" s="13" t="s">
        <v>292</v>
      </c>
      <c r="B119" s="15">
        <v>2303466</v>
      </c>
      <c r="C119" s="49">
        <v>3603065</v>
      </c>
      <c r="D119" s="49">
        <v>-1299599</v>
      </c>
      <c r="E119" s="49">
        <v>1737678</v>
      </c>
      <c r="F119" s="49">
        <v>3104459</v>
      </c>
      <c r="G119" s="49">
        <v>-1366781</v>
      </c>
      <c r="H119" s="49">
        <v>565788</v>
      </c>
      <c r="I119" s="49">
        <v>498606</v>
      </c>
      <c r="J119" s="50">
        <v>67182</v>
      </c>
      <c r="K119" s="97">
        <f t="shared" si="1"/>
        <v>-0.4402638269663088</v>
      </c>
      <c r="L119" s="98">
        <f>AVERAGE(K117:K119)</f>
        <v>-0.4764029303479828</v>
      </c>
    </row>
    <row r="120" spans="1:11" ht="13.5" customHeight="1">
      <c r="A120" s="13" t="s">
        <v>293</v>
      </c>
      <c r="B120" s="15">
        <v>2449990</v>
      </c>
      <c r="C120" s="49">
        <v>3536945</v>
      </c>
      <c r="D120" s="49">
        <v>-1086955</v>
      </c>
      <c r="E120" s="49">
        <v>1880489</v>
      </c>
      <c r="F120" s="49">
        <v>3029357</v>
      </c>
      <c r="G120" s="49">
        <v>-1148868</v>
      </c>
      <c r="H120" s="49">
        <v>569501</v>
      </c>
      <c r="I120" s="49">
        <v>507588</v>
      </c>
      <c r="J120" s="50">
        <v>61913</v>
      </c>
      <c r="K120" s="97">
        <f t="shared" si="1"/>
        <v>-0.3792448364454899</v>
      </c>
    </row>
    <row r="121" spans="1:11" ht="13.5" customHeight="1">
      <c r="A121" s="13" t="s">
        <v>294</v>
      </c>
      <c r="B121" s="15">
        <v>2775106</v>
      </c>
      <c r="C121" s="49">
        <v>3454648</v>
      </c>
      <c r="D121" s="49">
        <v>-679542</v>
      </c>
      <c r="E121" s="49">
        <v>2101832</v>
      </c>
      <c r="F121" s="49">
        <v>2820837</v>
      </c>
      <c r="G121" s="49">
        <v>-719005</v>
      </c>
      <c r="H121" s="49">
        <v>673274</v>
      </c>
      <c r="I121" s="49">
        <v>633811</v>
      </c>
      <c r="J121" s="50">
        <v>39463</v>
      </c>
      <c r="K121" s="97">
        <f t="shared" si="1"/>
        <v>-0.2548906583400601</v>
      </c>
    </row>
    <row r="122" spans="1:11" ht="13.5" customHeight="1">
      <c r="A122" s="13" t="s">
        <v>295</v>
      </c>
      <c r="B122" s="15">
        <v>3021491</v>
      </c>
      <c r="C122" s="49">
        <v>3506091</v>
      </c>
      <c r="D122" s="49">
        <v>-484600</v>
      </c>
      <c r="E122" s="49">
        <v>2285926</v>
      </c>
      <c r="F122" s="49">
        <v>2800038</v>
      </c>
      <c r="G122" s="49">
        <v>-514112</v>
      </c>
      <c r="H122" s="49">
        <v>735565</v>
      </c>
      <c r="I122" s="49">
        <v>706053</v>
      </c>
      <c r="J122" s="50">
        <v>29512</v>
      </c>
      <c r="K122" s="97">
        <f t="shared" si="1"/>
        <v>-0.1836089367358586</v>
      </c>
    </row>
    <row r="123" spans="1:11" ht="13.5" customHeight="1">
      <c r="A123" s="13" t="s">
        <v>0</v>
      </c>
      <c r="B123" s="15">
        <v>3249887</v>
      </c>
      <c r="C123" s="49">
        <v>3688383</v>
      </c>
      <c r="D123" s="49">
        <v>-438496</v>
      </c>
      <c r="E123" s="49">
        <v>2479515</v>
      </c>
      <c r="F123" s="49">
        <v>2945306</v>
      </c>
      <c r="G123" s="49">
        <v>-465791</v>
      </c>
      <c r="H123" s="49">
        <v>770372</v>
      </c>
      <c r="I123" s="49">
        <v>743077</v>
      </c>
      <c r="J123" s="50">
        <v>27295</v>
      </c>
      <c r="K123" s="97">
        <f t="shared" si="1"/>
        <v>-0.15814689543293634</v>
      </c>
    </row>
    <row r="124" spans="1:11" ht="13.5" customHeight="1">
      <c r="A124" s="13" t="s">
        <v>296</v>
      </c>
      <c r="B124" s="15">
        <v>3267961</v>
      </c>
      <c r="C124" s="49">
        <v>3852612</v>
      </c>
      <c r="D124" s="49">
        <v>-584651</v>
      </c>
      <c r="E124" s="49">
        <v>2457781</v>
      </c>
      <c r="F124" s="49">
        <v>3077939</v>
      </c>
      <c r="G124" s="49">
        <v>-620158</v>
      </c>
      <c r="H124" s="49">
        <v>810180</v>
      </c>
      <c r="I124" s="49">
        <v>774673</v>
      </c>
      <c r="J124" s="50">
        <v>35507</v>
      </c>
      <c r="K124" s="97">
        <f t="shared" si="1"/>
        <v>-0.20148482474798884</v>
      </c>
    </row>
    <row r="125" spans="1:11" ht="13.5" customHeight="1">
      <c r="A125" s="13" t="s">
        <v>297</v>
      </c>
      <c r="B125" s="15">
        <v>3316182</v>
      </c>
      <c r="C125" s="49">
        <v>3981554</v>
      </c>
      <c r="D125" s="53">
        <v>-665372</v>
      </c>
      <c r="E125" s="49">
        <v>2465564</v>
      </c>
      <c r="F125" s="49">
        <v>3180353</v>
      </c>
      <c r="G125" s="49">
        <v>-714789</v>
      </c>
      <c r="H125" s="49">
        <v>850618</v>
      </c>
      <c r="I125" s="49">
        <v>801201</v>
      </c>
      <c r="J125" s="50">
        <v>49417</v>
      </c>
      <c r="K125" s="97">
        <f t="shared" si="1"/>
        <v>-0.22475146626805265</v>
      </c>
    </row>
    <row r="126" spans="1:11" ht="13.5" customHeight="1">
      <c r="A126" s="13" t="s">
        <v>298</v>
      </c>
      <c r="B126" s="15">
        <v>3340360</v>
      </c>
      <c r="C126" s="49">
        <v>4172992</v>
      </c>
      <c r="D126" s="49">
        <v>-832632</v>
      </c>
      <c r="E126" s="49">
        <v>2488081</v>
      </c>
      <c r="F126" s="49">
        <v>3315775</v>
      </c>
      <c r="G126" s="49">
        <v>-827694</v>
      </c>
      <c r="H126" s="49">
        <v>852279</v>
      </c>
      <c r="I126" s="49">
        <v>857217</v>
      </c>
      <c r="J126" s="50">
        <v>-4938</v>
      </c>
      <c r="K126" s="97">
        <f t="shared" si="1"/>
        <v>-0.24962308962459756</v>
      </c>
    </row>
    <row r="127" spans="1:10" ht="13.5" customHeight="1">
      <c r="A127" s="13" t="s">
        <v>299</v>
      </c>
      <c r="B127" s="15">
        <v>3422301</v>
      </c>
      <c r="C127" s="49">
        <v>4406696</v>
      </c>
      <c r="D127" s="49">
        <v>-984395</v>
      </c>
      <c r="E127" s="49">
        <v>2517119</v>
      </c>
      <c r="F127" s="49">
        <v>3494104</v>
      </c>
      <c r="G127" s="49">
        <v>-976985</v>
      </c>
      <c r="H127" s="49">
        <v>905182</v>
      </c>
      <c r="I127" s="49">
        <v>912592</v>
      </c>
      <c r="J127" s="50">
        <v>-7410</v>
      </c>
    </row>
    <row r="128" spans="1:10" ht="13.5" customHeight="1">
      <c r="A128" s="13" t="s">
        <v>300</v>
      </c>
      <c r="B128" s="15">
        <v>3608933</v>
      </c>
      <c r="C128" s="49">
        <v>4595882</v>
      </c>
      <c r="D128" s="49">
        <v>-986949</v>
      </c>
      <c r="E128" s="49">
        <v>2667564</v>
      </c>
      <c r="F128" s="49">
        <v>3623395</v>
      </c>
      <c r="G128" s="49">
        <v>-955831</v>
      </c>
      <c r="H128" s="49">
        <v>941369</v>
      </c>
      <c r="I128" s="49">
        <v>972487</v>
      </c>
      <c r="J128" s="50">
        <v>-31118</v>
      </c>
    </row>
    <row r="129" spans="1:10" ht="13.5" customHeight="1">
      <c r="A129" s="13" t="s">
        <v>301</v>
      </c>
      <c r="B129" s="15">
        <v>3838197</v>
      </c>
      <c r="C129" s="49">
        <v>4754116</v>
      </c>
      <c r="D129" s="49">
        <v>-915919</v>
      </c>
      <c r="E129" s="49">
        <v>2843773</v>
      </c>
      <c r="F129" s="49">
        <v>3718725</v>
      </c>
      <c r="G129" s="49">
        <v>-874952</v>
      </c>
      <c r="H129" s="49">
        <v>994424</v>
      </c>
      <c r="I129" s="49">
        <v>1035391</v>
      </c>
      <c r="J129" s="50">
        <v>-40967</v>
      </c>
    </row>
    <row r="130" spans="1:10" ht="13.5" customHeight="1">
      <c r="A130" s="13" t="s">
        <v>302</v>
      </c>
      <c r="B130" s="15">
        <v>4088682</v>
      </c>
      <c r="C130" s="49">
        <v>4996465</v>
      </c>
      <c r="D130" s="49">
        <v>-907783</v>
      </c>
      <c r="E130" s="49">
        <v>3039832</v>
      </c>
      <c r="F130" s="49">
        <v>3893246</v>
      </c>
      <c r="G130" s="49">
        <v>-853414</v>
      </c>
      <c r="H130" s="49">
        <v>1048850</v>
      </c>
      <c r="I130" s="49">
        <v>1103219</v>
      </c>
      <c r="J130" s="50">
        <v>-54369</v>
      </c>
    </row>
    <row r="131" spans="1:10" ht="13.5" customHeight="1">
      <c r="A131" s="13" t="s">
        <v>303</v>
      </c>
      <c r="B131" s="15">
        <v>4386112</v>
      </c>
      <c r="C131" s="49">
        <v>5164605</v>
      </c>
      <c r="D131" s="49">
        <v>-778493</v>
      </c>
      <c r="E131" s="49">
        <v>3283554</v>
      </c>
      <c r="F131" s="49">
        <v>3989870</v>
      </c>
      <c r="G131" s="49">
        <v>-706316</v>
      </c>
      <c r="H131" s="49">
        <v>1102558</v>
      </c>
      <c r="I131" s="49">
        <v>1174735</v>
      </c>
      <c r="J131" s="50">
        <v>-72177</v>
      </c>
    </row>
    <row r="132" spans="1:10" ht="13.5" customHeight="1">
      <c r="A132" s="51" t="s">
        <v>195</v>
      </c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3.5" customHeight="1">
      <c r="A133" s="52" t="s">
        <v>373</v>
      </c>
      <c r="B133" s="52"/>
      <c r="C133" s="52"/>
      <c r="D133" s="52"/>
      <c r="E133" s="52"/>
      <c r="F133" s="52"/>
      <c r="G133" s="52"/>
      <c r="H133" s="52"/>
      <c r="I133" s="52"/>
      <c r="J133" s="52"/>
    </row>
  </sheetData>
  <sheetProtection/>
  <hyperlinks>
    <hyperlink ref="A1" r:id="rId1" display="Table 1.1 - SUMMARY OF RECEIPTS, OUTLAYS, AND SURPLUSES OR DEFICITS ( - ):  1789 - 2023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"/>
    </sheetView>
  </sheetViews>
  <sheetFormatPr defaultColWidth="9.140625" defaultRowHeight="15"/>
  <cols>
    <col min="1" max="1" width="13.57421875" style="0" customWidth="1"/>
    <col min="2" max="5" width="10.421875" style="0" customWidth="1"/>
    <col min="6" max="6" width="11.421875" style="0" customWidth="1"/>
    <col min="7" max="10" width="10.421875" style="0" customWidth="1"/>
    <col min="11" max="12" width="10.8515625" style="0" customWidth="1"/>
    <col min="13" max="15" width="10.421875" style="0" customWidth="1"/>
    <col min="16" max="16" width="11.421875" style="0" customWidth="1"/>
    <col min="17" max="17" width="17.57421875" style="0" customWidth="1"/>
  </cols>
  <sheetData>
    <row r="1" spans="1:11" ht="19.5" customHeight="1">
      <c r="A1" s="71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43" t="s">
        <v>378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77" t="s">
        <v>379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6" ht="13.5" customHeight="1">
      <c r="A4" s="22" t="s">
        <v>380</v>
      </c>
      <c r="B4" s="78" t="s">
        <v>381</v>
      </c>
      <c r="C4" s="78" t="s">
        <v>382</v>
      </c>
      <c r="D4" s="28" t="s">
        <v>383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3.75" customHeight="1">
      <c r="A5" s="79"/>
      <c r="B5" s="80"/>
      <c r="C5" s="80"/>
      <c r="D5" s="78" t="s">
        <v>138</v>
      </c>
      <c r="E5" s="78" t="s">
        <v>384</v>
      </c>
      <c r="F5" s="78" t="s">
        <v>385</v>
      </c>
      <c r="G5" s="23" t="s">
        <v>386</v>
      </c>
      <c r="H5" s="24"/>
      <c r="I5" s="25"/>
      <c r="J5" s="78" t="s">
        <v>387</v>
      </c>
      <c r="K5" s="78" t="s">
        <v>196</v>
      </c>
      <c r="L5" s="78" t="s">
        <v>388</v>
      </c>
      <c r="M5" s="78" t="s">
        <v>389</v>
      </c>
      <c r="N5" s="23" t="s">
        <v>390</v>
      </c>
      <c r="O5" s="24"/>
      <c r="P5" s="24"/>
    </row>
    <row r="6" spans="1:16" ht="36" customHeight="1">
      <c r="A6" s="47"/>
      <c r="B6" s="81"/>
      <c r="C6" s="81"/>
      <c r="D6" s="81"/>
      <c r="E6" s="81"/>
      <c r="F6" s="81"/>
      <c r="G6" s="11" t="s">
        <v>138</v>
      </c>
      <c r="H6" s="72" t="s">
        <v>316</v>
      </c>
      <c r="I6" s="48" t="s">
        <v>317</v>
      </c>
      <c r="J6" s="81"/>
      <c r="K6" s="81"/>
      <c r="L6" s="81"/>
      <c r="M6" s="81"/>
      <c r="N6" s="12" t="s">
        <v>138</v>
      </c>
      <c r="O6" s="12" t="s">
        <v>391</v>
      </c>
      <c r="P6" s="12" t="s">
        <v>392</v>
      </c>
    </row>
    <row r="7" spans="1:16" ht="15" customHeight="1">
      <c r="A7" s="13" t="s">
        <v>220</v>
      </c>
      <c r="B7" s="73">
        <v>98.2</v>
      </c>
      <c r="C7" s="74">
        <v>0.0809</v>
      </c>
      <c r="D7" s="74">
        <v>0.0697</v>
      </c>
      <c r="E7" s="74">
        <v>0.0651</v>
      </c>
      <c r="F7" s="74">
        <v>0.0707</v>
      </c>
      <c r="G7" s="74">
        <v>0.0788</v>
      </c>
      <c r="H7" s="74">
        <v>0.0788</v>
      </c>
      <c r="I7" s="74">
        <v>0.0788</v>
      </c>
      <c r="J7" s="75">
        <v>0.0493</v>
      </c>
      <c r="K7" s="76">
        <v>0.0809</v>
      </c>
      <c r="L7" s="76">
        <v>0.0477</v>
      </c>
      <c r="M7" s="76">
        <v>0.0674</v>
      </c>
      <c r="N7" s="76">
        <v>0.1448</v>
      </c>
      <c r="O7" s="76">
        <v>0.1484</v>
      </c>
      <c r="P7" s="76">
        <v>0.1433</v>
      </c>
    </row>
    <row r="8" spans="1:16" ht="15" customHeight="1">
      <c r="A8" s="13" t="s">
        <v>221</v>
      </c>
      <c r="B8" s="73">
        <v>116.2</v>
      </c>
      <c r="C8" s="74">
        <v>0.084</v>
      </c>
      <c r="D8" s="74">
        <v>0.0769</v>
      </c>
      <c r="E8" s="74">
        <v>0.0801</v>
      </c>
      <c r="F8" s="74">
        <v>0.0743</v>
      </c>
      <c r="G8" s="74">
        <v>0.0815</v>
      </c>
      <c r="H8" s="74">
        <v>0.0815</v>
      </c>
      <c r="I8" s="74">
        <v>0.0815</v>
      </c>
      <c r="J8" s="75">
        <v>0.0446</v>
      </c>
      <c r="K8" s="76">
        <v>0.084</v>
      </c>
      <c r="L8" s="76">
        <v>0.0474</v>
      </c>
      <c r="M8" s="76">
        <v>0.0688</v>
      </c>
      <c r="N8" s="76">
        <v>0.1548</v>
      </c>
      <c r="O8" s="76">
        <v>0.1573</v>
      </c>
      <c r="P8" s="76">
        <v>0.149</v>
      </c>
    </row>
    <row r="9" spans="1:16" ht="15" customHeight="1">
      <c r="A9" s="13" t="s">
        <v>222</v>
      </c>
      <c r="B9" s="73">
        <v>147.7</v>
      </c>
      <c r="C9" s="74">
        <v>0.0902</v>
      </c>
      <c r="D9" s="74">
        <v>0.0872</v>
      </c>
      <c r="E9" s="74">
        <v>0.0976</v>
      </c>
      <c r="F9" s="74">
        <v>0.0678</v>
      </c>
      <c r="G9" s="74">
        <v>0.0892</v>
      </c>
      <c r="H9" s="74">
        <v>0.0892</v>
      </c>
      <c r="I9" s="74">
        <v>0.0892</v>
      </c>
      <c r="J9" s="75">
        <v>0.0437</v>
      </c>
      <c r="K9" s="76">
        <v>0.0902</v>
      </c>
      <c r="L9" s="76">
        <v>0.0509</v>
      </c>
      <c r="M9" s="76">
        <v>0.0595</v>
      </c>
      <c r="N9" s="76">
        <v>0.1614</v>
      </c>
      <c r="O9" s="76">
        <v>0.1616</v>
      </c>
      <c r="P9" s="76">
        <v>0.1581</v>
      </c>
    </row>
    <row r="10" spans="1:16" ht="15" customHeight="1">
      <c r="A10" s="13" t="s">
        <v>223</v>
      </c>
      <c r="B10" s="73">
        <v>184.6</v>
      </c>
      <c r="C10" s="74">
        <v>0.0961</v>
      </c>
      <c r="D10" s="74">
        <v>0.0964</v>
      </c>
      <c r="E10" s="74">
        <v>0.1045</v>
      </c>
      <c r="F10" s="74">
        <v>0.0671</v>
      </c>
      <c r="G10" s="74">
        <v>0.0988</v>
      </c>
      <c r="H10" s="74">
        <v>0.0988</v>
      </c>
      <c r="I10" s="74">
        <v>0.0988</v>
      </c>
      <c r="J10" s="75">
        <v>0.0469</v>
      </c>
      <c r="K10" s="76">
        <v>0.0961</v>
      </c>
      <c r="L10" s="76">
        <v>0.0557</v>
      </c>
      <c r="M10" s="76">
        <v>0.0584</v>
      </c>
      <c r="N10" s="76">
        <v>0.1582</v>
      </c>
      <c r="O10" s="76">
        <v>0.1582</v>
      </c>
      <c r="P10" s="76">
        <v>0.1585</v>
      </c>
    </row>
    <row r="11" spans="1:16" ht="15" customHeight="1">
      <c r="A11" s="13" t="s">
        <v>224</v>
      </c>
      <c r="B11" s="73">
        <v>213.8</v>
      </c>
      <c r="C11" s="74">
        <v>0.0995</v>
      </c>
      <c r="D11" s="74">
        <v>0.0887</v>
      </c>
      <c r="E11" s="74">
        <v>0.0918</v>
      </c>
      <c r="F11" s="74">
        <v>0.0726</v>
      </c>
      <c r="G11" s="74">
        <v>0.1061</v>
      </c>
      <c r="H11" s="74">
        <v>0.1061</v>
      </c>
      <c r="I11" s="74">
        <v>0.1061</v>
      </c>
      <c r="J11" s="75">
        <v>0.0498</v>
      </c>
      <c r="K11" s="76">
        <v>0.0995</v>
      </c>
      <c r="L11" s="76">
        <v>0.0614</v>
      </c>
      <c r="M11" s="76">
        <v>0.0624</v>
      </c>
      <c r="N11" s="76">
        <v>0.1536</v>
      </c>
      <c r="O11" s="76">
        <v>0.1536</v>
      </c>
      <c r="P11" s="76">
        <v>0.1625</v>
      </c>
    </row>
    <row r="12" spans="1:16" ht="15" customHeight="1">
      <c r="A12" s="13" t="s">
        <v>225</v>
      </c>
      <c r="B12" s="73">
        <v>226.4</v>
      </c>
      <c r="C12" s="74">
        <v>0.1019</v>
      </c>
      <c r="D12" s="74">
        <v>0.0834</v>
      </c>
      <c r="E12" s="74">
        <v>0.0835</v>
      </c>
      <c r="F12" s="74">
        <v>0.0831</v>
      </c>
      <c r="G12" s="74">
        <v>0.1115</v>
      </c>
      <c r="H12" s="74">
        <v>0.1116</v>
      </c>
      <c r="I12" s="74">
        <v>0.1113</v>
      </c>
      <c r="J12" s="75">
        <v>0.0503</v>
      </c>
      <c r="K12" s="76">
        <v>0.1019</v>
      </c>
      <c r="L12" s="76">
        <v>0.0647</v>
      </c>
      <c r="M12" s="76">
        <v>0.0663</v>
      </c>
      <c r="N12" s="76">
        <v>0.1433</v>
      </c>
      <c r="O12" s="76">
        <v>0.1432</v>
      </c>
      <c r="P12" s="76">
        <v>0.1668</v>
      </c>
    </row>
    <row r="13" spans="1:16" ht="15" customHeight="1">
      <c r="A13" s="13" t="s">
        <v>226</v>
      </c>
      <c r="B13" s="73">
        <v>228</v>
      </c>
      <c r="C13" s="74">
        <v>0.1097</v>
      </c>
      <c r="D13" s="74">
        <v>0.0842</v>
      </c>
      <c r="E13" s="74">
        <v>0.0801</v>
      </c>
      <c r="F13" s="74">
        <v>0.1019</v>
      </c>
      <c r="G13" s="74">
        <v>0.1176</v>
      </c>
      <c r="H13" s="74">
        <v>0.1176</v>
      </c>
      <c r="I13" s="74">
        <v>0.1174</v>
      </c>
      <c r="J13" s="75">
        <v>0.0555</v>
      </c>
      <c r="K13" s="76">
        <v>0.1097</v>
      </c>
      <c r="L13" s="76">
        <v>0.0673</v>
      </c>
      <c r="M13" s="76">
        <v>0.0719</v>
      </c>
      <c r="N13" s="76">
        <v>0.1455</v>
      </c>
      <c r="O13" s="76">
        <v>0.1451</v>
      </c>
      <c r="P13" s="76">
        <v>0.1643</v>
      </c>
    </row>
    <row r="14" spans="1:16" ht="15" customHeight="1">
      <c r="A14" s="13" t="s">
        <v>227</v>
      </c>
      <c r="B14" s="73">
        <v>238.9</v>
      </c>
      <c r="C14" s="74">
        <v>0.1216</v>
      </c>
      <c r="D14" s="74">
        <v>0.0956</v>
      </c>
      <c r="E14" s="74">
        <v>0.0866</v>
      </c>
      <c r="F14" s="74">
        <v>0.1019</v>
      </c>
      <c r="G14" s="74">
        <v>0.1264</v>
      </c>
      <c r="H14" s="74">
        <v>0.1264</v>
      </c>
      <c r="I14" s="74">
        <v>0.1263</v>
      </c>
      <c r="J14" s="75">
        <v>0.1309</v>
      </c>
      <c r="K14" s="76">
        <v>0.1216</v>
      </c>
      <c r="L14" s="76">
        <v>0.0713</v>
      </c>
      <c r="M14" s="76">
        <v>0.0741</v>
      </c>
      <c r="N14" s="76">
        <v>0.1624</v>
      </c>
      <c r="O14" s="76">
        <v>0.1616</v>
      </c>
      <c r="P14" s="76">
        <v>0.167</v>
      </c>
    </row>
    <row r="15" spans="1:16" ht="15" customHeight="1">
      <c r="A15" s="13" t="s">
        <v>228</v>
      </c>
      <c r="B15" s="73">
        <v>262.4</v>
      </c>
      <c r="C15" s="74">
        <v>0.1331</v>
      </c>
      <c r="D15" s="74">
        <v>0.0994</v>
      </c>
      <c r="E15" s="74">
        <v>0.0812</v>
      </c>
      <c r="F15" s="74">
        <v>0.1103</v>
      </c>
      <c r="G15" s="74">
        <v>0.138</v>
      </c>
      <c r="H15" s="74">
        <v>0.138</v>
      </c>
      <c r="I15" s="74">
        <v>0.1379</v>
      </c>
      <c r="J15" s="75">
        <v>0.0751</v>
      </c>
      <c r="K15" s="76">
        <v>0.1331</v>
      </c>
      <c r="L15" s="76">
        <v>0.0771</v>
      </c>
      <c r="M15" s="76">
        <v>0.0816</v>
      </c>
      <c r="N15" s="76">
        <v>0.18</v>
      </c>
      <c r="O15" s="76">
        <v>0.1773</v>
      </c>
      <c r="P15" s="76">
        <v>0.1903</v>
      </c>
    </row>
    <row r="16" spans="1:16" ht="15" customHeight="1">
      <c r="A16" s="13" t="s">
        <v>229</v>
      </c>
      <c r="B16" s="73">
        <v>276.8</v>
      </c>
      <c r="C16" s="74">
        <v>0.1375</v>
      </c>
      <c r="D16" s="74">
        <v>0.0958</v>
      </c>
      <c r="E16" s="74">
        <v>0.081</v>
      </c>
      <c r="F16" s="74">
        <v>0.1056</v>
      </c>
      <c r="G16" s="74">
        <v>0.1417</v>
      </c>
      <c r="H16" s="74">
        <v>0.1418</v>
      </c>
      <c r="I16" s="74">
        <v>0.1416</v>
      </c>
      <c r="J16" s="75">
        <v>0.0791</v>
      </c>
      <c r="K16" s="76">
        <v>0.1375</v>
      </c>
      <c r="L16" s="76">
        <v>0.0749</v>
      </c>
      <c r="M16" s="76">
        <v>0.0795</v>
      </c>
      <c r="N16" s="76">
        <v>0.1902</v>
      </c>
      <c r="O16" s="76">
        <v>0.1868</v>
      </c>
      <c r="P16" s="76">
        <v>0.1985</v>
      </c>
    </row>
    <row r="17" spans="1:16" ht="15" customHeight="1">
      <c r="A17" s="13" t="s">
        <v>230</v>
      </c>
      <c r="B17" s="73">
        <v>279</v>
      </c>
      <c r="C17" s="74">
        <v>0.1355</v>
      </c>
      <c r="D17" s="74">
        <v>0.1005</v>
      </c>
      <c r="E17" s="74">
        <v>0.0818</v>
      </c>
      <c r="F17" s="74">
        <v>0.1127</v>
      </c>
      <c r="G17" s="74">
        <v>0.1399</v>
      </c>
      <c r="H17" s="74">
        <v>0.14</v>
      </c>
      <c r="I17" s="74">
        <v>0.1395</v>
      </c>
      <c r="J17" s="75">
        <v>0.075</v>
      </c>
      <c r="K17" s="76">
        <v>0.1355</v>
      </c>
      <c r="L17" s="76">
        <v>0.0789</v>
      </c>
      <c r="M17" s="76">
        <v>0.0848</v>
      </c>
      <c r="N17" s="76">
        <v>0.1867</v>
      </c>
      <c r="O17" s="76">
        <v>0.186</v>
      </c>
      <c r="P17" s="76">
        <v>0.1879</v>
      </c>
    </row>
    <row r="18" spans="1:16" ht="15" customHeight="1">
      <c r="A18" s="13" t="s">
        <v>231</v>
      </c>
      <c r="B18" s="73">
        <v>327.4</v>
      </c>
      <c r="C18" s="74">
        <v>0.1428</v>
      </c>
      <c r="D18" s="74">
        <v>0.1009</v>
      </c>
      <c r="E18" s="74">
        <v>0.0866</v>
      </c>
      <c r="F18" s="74">
        <v>0.1226</v>
      </c>
      <c r="G18" s="74">
        <v>0.1478</v>
      </c>
      <c r="H18" s="74">
        <v>0.1479</v>
      </c>
      <c r="I18" s="74">
        <v>0.1473</v>
      </c>
      <c r="J18" s="75">
        <v>0.0894</v>
      </c>
      <c r="K18" s="76">
        <v>0.1428</v>
      </c>
      <c r="L18" s="76">
        <v>0.0778</v>
      </c>
      <c r="M18" s="76">
        <v>0.0866</v>
      </c>
      <c r="N18" s="76">
        <v>0.1998</v>
      </c>
      <c r="O18" s="76">
        <v>0.2003</v>
      </c>
      <c r="P18" s="76">
        <v>0.1978</v>
      </c>
    </row>
    <row r="19" spans="1:16" ht="15" customHeight="1">
      <c r="A19" s="13" t="s">
        <v>232</v>
      </c>
      <c r="B19" s="73">
        <v>357.5</v>
      </c>
      <c r="C19" s="74">
        <v>0.1485</v>
      </c>
      <c r="D19" s="74">
        <v>0.1006</v>
      </c>
      <c r="E19" s="74">
        <v>0.0901</v>
      </c>
      <c r="F19" s="74">
        <v>0.1339</v>
      </c>
      <c r="G19" s="74">
        <v>0.1537</v>
      </c>
      <c r="H19" s="74">
        <v>0.1537</v>
      </c>
      <c r="I19" s="74">
        <v>0.1532</v>
      </c>
      <c r="J19" s="75">
        <v>0.0899</v>
      </c>
      <c r="K19" s="76">
        <v>0.1485</v>
      </c>
      <c r="L19" s="76">
        <v>0.0838</v>
      </c>
      <c r="M19" s="76">
        <v>0.0944</v>
      </c>
      <c r="N19" s="76">
        <v>0.2094</v>
      </c>
      <c r="O19" s="76">
        <v>0.2094</v>
      </c>
      <c r="P19" s="76">
        <v>0.2098</v>
      </c>
    </row>
    <row r="20" spans="1:16" ht="15" customHeight="1">
      <c r="A20" s="13" t="s">
        <v>233</v>
      </c>
      <c r="B20" s="73">
        <v>382.5</v>
      </c>
      <c r="C20" s="74">
        <v>0.1512</v>
      </c>
      <c r="D20" s="74">
        <v>0.108</v>
      </c>
      <c r="E20" s="74">
        <v>0.0993</v>
      </c>
      <c r="F20" s="74">
        <v>0.1349</v>
      </c>
      <c r="G20" s="74">
        <v>0.1559</v>
      </c>
      <c r="H20" s="74">
        <v>0.156</v>
      </c>
      <c r="I20" s="74">
        <v>0.1555</v>
      </c>
      <c r="J20" s="75">
        <v>0.0941</v>
      </c>
      <c r="K20" s="76">
        <v>0.1512</v>
      </c>
      <c r="L20" s="76">
        <v>0.0887</v>
      </c>
      <c r="M20" s="76">
        <v>0.0993</v>
      </c>
      <c r="N20" s="76">
        <v>0.2122</v>
      </c>
      <c r="O20" s="76">
        <v>0.2118</v>
      </c>
      <c r="P20" s="76">
        <v>0.2177</v>
      </c>
    </row>
    <row r="21" spans="1:16" ht="15" customHeight="1">
      <c r="A21" s="13" t="s">
        <v>234</v>
      </c>
      <c r="B21" s="73">
        <v>387.7</v>
      </c>
      <c r="C21" s="74">
        <v>0.153</v>
      </c>
      <c r="D21" s="74">
        <v>0.1112</v>
      </c>
      <c r="E21" s="74">
        <v>0.1009</v>
      </c>
      <c r="F21" s="74">
        <v>0.145</v>
      </c>
      <c r="G21" s="74">
        <v>0.158</v>
      </c>
      <c r="H21" s="74">
        <v>0.158</v>
      </c>
      <c r="I21" s="74">
        <v>0.1578</v>
      </c>
      <c r="J21" s="75">
        <v>0.0904</v>
      </c>
      <c r="K21" s="76">
        <v>0.153</v>
      </c>
      <c r="L21" s="76">
        <v>0.0918</v>
      </c>
      <c r="M21" s="76">
        <v>0.1061</v>
      </c>
      <c r="N21" s="76">
        <v>0.2103</v>
      </c>
      <c r="O21" s="76">
        <v>0.2099</v>
      </c>
      <c r="P21" s="76">
        <v>0.2163</v>
      </c>
    </row>
    <row r="22" spans="1:16" ht="15" customHeight="1">
      <c r="A22" s="13" t="s">
        <v>235</v>
      </c>
      <c r="B22" s="73">
        <v>407</v>
      </c>
      <c r="C22" s="74">
        <v>0.1542</v>
      </c>
      <c r="D22" s="74">
        <v>0.1151</v>
      </c>
      <c r="E22" s="74">
        <v>0.1043</v>
      </c>
      <c r="F22" s="74">
        <v>0.139</v>
      </c>
      <c r="G22" s="74">
        <v>0.1579</v>
      </c>
      <c r="H22" s="74">
        <v>0.1579</v>
      </c>
      <c r="I22" s="74">
        <v>0.1578</v>
      </c>
      <c r="J22" s="75">
        <v>0.0921</v>
      </c>
      <c r="K22" s="76">
        <v>0.1542</v>
      </c>
      <c r="L22" s="76">
        <v>0.0943</v>
      </c>
      <c r="M22" s="76">
        <v>0.1028</v>
      </c>
      <c r="N22" s="76">
        <v>0.2162</v>
      </c>
      <c r="O22" s="76">
        <v>0.2165</v>
      </c>
      <c r="P22" s="76">
        <v>0.2126</v>
      </c>
    </row>
    <row r="23" spans="1:16" ht="15" customHeight="1">
      <c r="A23" s="13" t="s">
        <v>236</v>
      </c>
      <c r="B23" s="73">
        <v>439</v>
      </c>
      <c r="C23" s="74">
        <v>0.1582</v>
      </c>
      <c r="D23" s="74">
        <v>0.1202</v>
      </c>
      <c r="E23" s="74">
        <v>0.1105</v>
      </c>
      <c r="F23" s="74">
        <v>0.1386</v>
      </c>
      <c r="G23" s="74">
        <v>0.1598</v>
      </c>
      <c r="H23" s="74">
        <v>0.1598</v>
      </c>
      <c r="I23" s="74">
        <v>0.1597</v>
      </c>
      <c r="J23" s="75">
        <v>0.0936</v>
      </c>
      <c r="K23" s="76">
        <v>0.1582</v>
      </c>
      <c r="L23" s="76">
        <v>0.0954</v>
      </c>
      <c r="M23" s="76">
        <v>0.1024</v>
      </c>
      <c r="N23" s="76">
        <v>0.2275</v>
      </c>
      <c r="O23" s="76">
        <v>0.228</v>
      </c>
      <c r="P23" s="76">
        <v>0.2186</v>
      </c>
    </row>
    <row r="24" spans="1:16" ht="15" customHeight="1">
      <c r="A24" s="13" t="s">
        <v>237</v>
      </c>
      <c r="B24" s="73">
        <v>464.2</v>
      </c>
      <c r="C24" s="74">
        <v>0.1641</v>
      </c>
      <c r="D24" s="74">
        <v>0.1261</v>
      </c>
      <c r="E24" s="74">
        <v>0.1161</v>
      </c>
      <c r="F24" s="74">
        <v>0.1441</v>
      </c>
      <c r="G24" s="74">
        <v>0.1644</v>
      </c>
      <c r="H24" s="74">
        <v>0.1644</v>
      </c>
      <c r="I24" s="74">
        <v>0.1643</v>
      </c>
      <c r="J24" s="75">
        <v>0.1019</v>
      </c>
      <c r="K24" s="76">
        <v>0.1641</v>
      </c>
      <c r="L24" s="76">
        <v>0.0976</v>
      </c>
      <c r="M24" s="76">
        <v>0.106</v>
      </c>
      <c r="N24" s="76">
        <v>0.2401</v>
      </c>
      <c r="O24" s="76">
        <v>0.2409</v>
      </c>
      <c r="P24" s="76">
        <v>0.2291</v>
      </c>
    </row>
    <row r="25" spans="1:16" ht="15" customHeight="1">
      <c r="A25" s="13" t="s">
        <v>238</v>
      </c>
      <c r="B25" s="73">
        <v>474.3</v>
      </c>
      <c r="C25" s="74">
        <v>0.1691</v>
      </c>
      <c r="D25" s="74">
        <v>0.1335</v>
      </c>
      <c r="E25" s="74">
        <v>0.1216</v>
      </c>
      <c r="F25" s="74">
        <v>0.1533</v>
      </c>
      <c r="G25" s="74">
        <v>0.1692</v>
      </c>
      <c r="H25" s="74">
        <v>0.1692</v>
      </c>
      <c r="I25" s="74">
        <v>0.1691</v>
      </c>
      <c r="J25" s="75">
        <v>0.1128</v>
      </c>
      <c r="K25" s="76">
        <v>0.1691</v>
      </c>
      <c r="L25" s="76">
        <v>0.1044</v>
      </c>
      <c r="M25" s="76">
        <v>0.115</v>
      </c>
      <c r="N25" s="76">
        <v>0.2478</v>
      </c>
      <c r="O25" s="76">
        <v>0.2487</v>
      </c>
      <c r="P25" s="76">
        <v>0.2367</v>
      </c>
    </row>
    <row r="26" spans="1:16" ht="15" customHeight="1">
      <c r="A26" s="13" t="s">
        <v>239</v>
      </c>
      <c r="B26" s="73">
        <v>505.6</v>
      </c>
      <c r="C26" s="74">
        <v>0.1717</v>
      </c>
      <c r="D26" s="74">
        <v>0.1391</v>
      </c>
      <c r="E26" s="74">
        <v>0.1298</v>
      </c>
      <c r="F26" s="74">
        <v>0.1513</v>
      </c>
      <c r="G26" s="74">
        <v>0.1716</v>
      </c>
      <c r="H26" s="74">
        <v>0.1716</v>
      </c>
      <c r="I26" s="74">
        <v>0.1715</v>
      </c>
      <c r="J26" s="75">
        <v>0.1199</v>
      </c>
      <c r="K26" s="76">
        <v>0.1717</v>
      </c>
      <c r="L26" s="76">
        <v>0.1097</v>
      </c>
      <c r="M26" s="76">
        <v>0.1191</v>
      </c>
      <c r="N26" s="76">
        <v>0.2521</v>
      </c>
      <c r="O26" s="76">
        <v>0.2532</v>
      </c>
      <c r="P26" s="76">
        <v>0.2402</v>
      </c>
    </row>
    <row r="27" spans="1:16" ht="15" customHeight="1">
      <c r="A27" s="13" t="s">
        <v>240</v>
      </c>
      <c r="B27" s="73">
        <v>535.1</v>
      </c>
      <c r="C27" s="74">
        <v>0.1741</v>
      </c>
      <c r="D27" s="74">
        <v>0.1411</v>
      </c>
      <c r="E27" s="74">
        <v>0.1286</v>
      </c>
      <c r="F27" s="74">
        <v>0.1579</v>
      </c>
      <c r="G27" s="74">
        <v>0.1747</v>
      </c>
      <c r="H27" s="74">
        <v>0.1748</v>
      </c>
      <c r="I27" s="74">
        <v>0.1746</v>
      </c>
      <c r="J27" s="75">
        <v>0.1204</v>
      </c>
      <c r="K27" s="76">
        <v>0.1741</v>
      </c>
      <c r="L27" s="76">
        <v>0.1088</v>
      </c>
      <c r="M27" s="76">
        <v>0.1229</v>
      </c>
      <c r="N27" s="76">
        <v>0.254</v>
      </c>
      <c r="O27" s="76">
        <v>0.2552</v>
      </c>
      <c r="P27" s="76">
        <v>0.2439</v>
      </c>
    </row>
    <row r="28" spans="1:16" ht="15" customHeight="1">
      <c r="A28" s="13" t="s">
        <v>241</v>
      </c>
      <c r="B28" s="73">
        <v>547.6</v>
      </c>
      <c r="C28" s="74">
        <v>0.1765</v>
      </c>
      <c r="D28" s="74">
        <v>0.1443</v>
      </c>
      <c r="E28" s="74">
        <v>0.1309</v>
      </c>
      <c r="F28" s="74">
        <v>0.1612</v>
      </c>
      <c r="G28" s="74">
        <v>0.1772</v>
      </c>
      <c r="H28" s="74">
        <v>0.1772</v>
      </c>
      <c r="I28" s="74">
        <v>0.1771</v>
      </c>
      <c r="J28" s="75">
        <v>0.1184</v>
      </c>
      <c r="K28" s="76">
        <v>0.1765</v>
      </c>
      <c r="L28" s="76">
        <v>0.1142</v>
      </c>
      <c r="M28" s="76">
        <v>0.1295</v>
      </c>
      <c r="N28" s="76">
        <v>0.2554</v>
      </c>
      <c r="O28" s="76">
        <v>0.2566</v>
      </c>
      <c r="P28" s="76">
        <v>0.2462</v>
      </c>
    </row>
    <row r="29" spans="1:16" ht="15" customHeight="1">
      <c r="A29" s="13" t="s">
        <v>242</v>
      </c>
      <c r="B29" s="73">
        <v>586.9</v>
      </c>
      <c r="C29" s="74">
        <v>0.1783</v>
      </c>
      <c r="D29" s="74">
        <v>0.1445</v>
      </c>
      <c r="E29" s="74">
        <v>0.1312</v>
      </c>
      <c r="F29" s="74">
        <v>0.1603</v>
      </c>
      <c r="G29" s="74">
        <v>0.1789</v>
      </c>
      <c r="H29" s="74">
        <v>0.1789</v>
      </c>
      <c r="I29" s="74">
        <v>0.1788</v>
      </c>
      <c r="J29" s="75">
        <v>0.119</v>
      </c>
      <c r="K29" s="76">
        <v>0.1783</v>
      </c>
      <c r="L29" s="76">
        <v>0.1164</v>
      </c>
      <c r="M29" s="76">
        <v>0.1315</v>
      </c>
      <c r="N29" s="76">
        <v>0.2576</v>
      </c>
      <c r="O29" s="76">
        <v>0.2588</v>
      </c>
      <c r="P29" s="76">
        <v>0.2484</v>
      </c>
    </row>
    <row r="30" spans="1:16" ht="15" customHeight="1">
      <c r="A30" s="13" t="s">
        <v>243</v>
      </c>
      <c r="B30" s="73">
        <v>619.3</v>
      </c>
      <c r="C30" s="74">
        <v>0.1805</v>
      </c>
      <c r="D30" s="74">
        <v>0.1507</v>
      </c>
      <c r="E30" s="74">
        <v>0.1369</v>
      </c>
      <c r="F30" s="74">
        <v>0.1661</v>
      </c>
      <c r="G30" s="74">
        <v>0.181</v>
      </c>
      <c r="H30" s="74">
        <v>0.181</v>
      </c>
      <c r="I30" s="74">
        <v>0.1809</v>
      </c>
      <c r="J30" s="75">
        <v>0.1231</v>
      </c>
      <c r="K30" s="76">
        <v>0.1805</v>
      </c>
      <c r="L30" s="76">
        <v>0.1202</v>
      </c>
      <c r="M30" s="76">
        <v>0.1396</v>
      </c>
      <c r="N30" s="76">
        <v>0.2617</v>
      </c>
      <c r="O30" s="76">
        <v>0.2632</v>
      </c>
      <c r="P30" s="76">
        <v>0.2508</v>
      </c>
    </row>
    <row r="31" spans="1:16" ht="15" customHeight="1">
      <c r="A31" s="13" t="s">
        <v>244</v>
      </c>
      <c r="B31" s="73">
        <v>662.9</v>
      </c>
      <c r="C31" s="74">
        <v>0.1827</v>
      </c>
      <c r="D31" s="74">
        <v>0.1531</v>
      </c>
      <c r="E31" s="74">
        <v>0.1388</v>
      </c>
      <c r="F31" s="74">
        <v>0.1679</v>
      </c>
      <c r="G31" s="74">
        <v>0.1835</v>
      </c>
      <c r="H31" s="74">
        <v>0.1835</v>
      </c>
      <c r="I31" s="74">
        <v>0.1834</v>
      </c>
      <c r="J31" s="75">
        <v>0.1251</v>
      </c>
      <c r="K31" s="76">
        <v>0.1827</v>
      </c>
      <c r="L31" s="76">
        <v>0.1241</v>
      </c>
      <c r="M31" s="76">
        <v>0.1462</v>
      </c>
      <c r="N31" s="76">
        <v>0.2621</v>
      </c>
      <c r="O31" s="76">
        <v>0.2634</v>
      </c>
      <c r="P31" s="76">
        <v>0.2542</v>
      </c>
    </row>
    <row r="32" spans="1:16" ht="15" customHeight="1">
      <c r="A32" s="13" t="s">
        <v>245</v>
      </c>
      <c r="B32" s="73">
        <v>710.7</v>
      </c>
      <c r="C32" s="74">
        <v>0.1859</v>
      </c>
      <c r="D32" s="74">
        <v>0.1553</v>
      </c>
      <c r="E32" s="74">
        <v>0.1386</v>
      </c>
      <c r="F32" s="74">
        <v>0.1707</v>
      </c>
      <c r="G32" s="74">
        <v>0.1861</v>
      </c>
      <c r="H32" s="74">
        <v>0.1862</v>
      </c>
      <c r="I32" s="74">
        <v>0.186</v>
      </c>
      <c r="J32" s="75">
        <v>0.1286</v>
      </c>
      <c r="K32" s="76">
        <v>0.1859</v>
      </c>
      <c r="L32" s="76">
        <v>0.1311</v>
      </c>
      <c r="M32" s="76">
        <v>0.1523</v>
      </c>
      <c r="N32" s="76">
        <v>0.2627</v>
      </c>
      <c r="O32" s="76">
        <v>0.2641</v>
      </c>
      <c r="P32" s="76">
        <v>0.2564</v>
      </c>
    </row>
    <row r="33" spans="1:16" ht="15" customHeight="1">
      <c r="A33" s="13" t="s">
        <v>246</v>
      </c>
      <c r="B33" s="73">
        <v>781.9</v>
      </c>
      <c r="C33" s="74">
        <v>0.1899</v>
      </c>
      <c r="D33" s="74">
        <v>0.1596</v>
      </c>
      <c r="E33" s="74">
        <v>0.1451</v>
      </c>
      <c r="F33" s="74">
        <v>0.1727</v>
      </c>
      <c r="G33" s="74">
        <v>0.1895</v>
      </c>
      <c r="H33" s="74">
        <v>0.1895</v>
      </c>
      <c r="I33" s="74">
        <v>0.1894</v>
      </c>
      <c r="J33" s="75">
        <v>0.1255</v>
      </c>
      <c r="K33" s="76">
        <v>0.1899</v>
      </c>
      <c r="L33" s="76">
        <v>0.1356</v>
      </c>
      <c r="M33" s="76">
        <v>0.1566</v>
      </c>
      <c r="N33" s="76">
        <v>0.2648</v>
      </c>
      <c r="O33" s="76">
        <v>0.2662</v>
      </c>
      <c r="P33" s="76">
        <v>0.2576</v>
      </c>
    </row>
    <row r="34" spans="1:16" ht="15" customHeight="1">
      <c r="A34" s="13" t="s">
        <v>247</v>
      </c>
      <c r="B34" s="73">
        <v>838.2</v>
      </c>
      <c r="C34" s="74">
        <v>0.1957</v>
      </c>
      <c r="D34" s="74">
        <v>0.1632</v>
      </c>
      <c r="E34" s="74">
        <v>0.1498</v>
      </c>
      <c r="F34" s="74">
        <v>0.1763</v>
      </c>
      <c r="G34" s="74">
        <v>0.1946</v>
      </c>
      <c r="H34" s="74">
        <v>0.1946</v>
      </c>
      <c r="I34" s="74">
        <v>0.1945</v>
      </c>
      <c r="J34" s="75">
        <v>0.1274</v>
      </c>
      <c r="K34" s="76">
        <v>0.1957</v>
      </c>
      <c r="L34" s="76">
        <v>0.139</v>
      </c>
      <c r="M34" s="76">
        <v>0.1589</v>
      </c>
      <c r="N34" s="76">
        <v>0.2687</v>
      </c>
      <c r="O34" s="76">
        <v>0.2698</v>
      </c>
      <c r="P34" s="76">
        <v>0.2615</v>
      </c>
    </row>
    <row r="35" spans="1:16" ht="15" customHeight="1">
      <c r="A35" s="13" t="s">
        <v>248</v>
      </c>
      <c r="B35" s="73">
        <v>899.3</v>
      </c>
      <c r="C35" s="74">
        <v>0.2024</v>
      </c>
      <c r="D35" s="74">
        <v>0.1691</v>
      </c>
      <c r="E35" s="74">
        <v>0.1568</v>
      </c>
      <c r="F35" s="74">
        <v>0.1813</v>
      </c>
      <c r="G35" s="74">
        <v>0.2006</v>
      </c>
      <c r="H35" s="74">
        <v>0.2006</v>
      </c>
      <c r="I35" s="74">
        <v>0.2005</v>
      </c>
      <c r="J35" s="75">
        <v>0.1319</v>
      </c>
      <c r="K35" s="76">
        <v>0.2024</v>
      </c>
      <c r="L35" s="76">
        <v>0.1441</v>
      </c>
      <c r="M35" s="76">
        <v>0.1625</v>
      </c>
      <c r="N35" s="76">
        <v>0.2746</v>
      </c>
      <c r="O35" s="76">
        <v>0.2755</v>
      </c>
      <c r="P35" s="76">
        <v>0.2673</v>
      </c>
    </row>
    <row r="36" spans="1:16" ht="15" customHeight="1">
      <c r="A36" s="13" t="s">
        <v>249</v>
      </c>
      <c r="B36" s="73">
        <v>982.3</v>
      </c>
      <c r="C36" s="74">
        <v>0.2117</v>
      </c>
      <c r="D36" s="74">
        <v>0.1798</v>
      </c>
      <c r="E36" s="74">
        <v>0.1657</v>
      </c>
      <c r="F36" s="74">
        <v>0.1932</v>
      </c>
      <c r="G36" s="74">
        <v>0.2091</v>
      </c>
      <c r="H36" s="74">
        <v>0.2091</v>
      </c>
      <c r="I36" s="74">
        <v>0.209</v>
      </c>
      <c r="J36" s="75">
        <v>0.14</v>
      </c>
      <c r="K36" s="76">
        <v>0.2117</v>
      </c>
      <c r="L36" s="76">
        <v>0.1541</v>
      </c>
      <c r="M36" s="76">
        <v>0.1747</v>
      </c>
      <c r="N36" s="76">
        <v>0.285</v>
      </c>
      <c r="O36" s="76">
        <v>0.2858</v>
      </c>
      <c r="P36" s="76">
        <v>0.2775</v>
      </c>
    </row>
    <row r="37" spans="1:16" ht="15" customHeight="1">
      <c r="A37" s="13" t="s">
        <v>250</v>
      </c>
      <c r="B37" s="73">
        <v>1049.1</v>
      </c>
      <c r="C37" s="74">
        <v>0.2231</v>
      </c>
      <c r="D37" s="74">
        <v>0.1899</v>
      </c>
      <c r="E37" s="74">
        <v>0.1742</v>
      </c>
      <c r="F37" s="74">
        <v>0.203</v>
      </c>
      <c r="G37" s="74">
        <v>0.2191</v>
      </c>
      <c r="H37" s="74">
        <v>0.2191</v>
      </c>
      <c r="I37" s="74">
        <v>0.219</v>
      </c>
      <c r="J37" s="75">
        <v>0.1494</v>
      </c>
      <c r="K37" s="76">
        <v>0.2231</v>
      </c>
      <c r="L37" s="76">
        <v>0.1668</v>
      </c>
      <c r="M37" s="76">
        <v>0.1855</v>
      </c>
      <c r="N37" s="76">
        <v>0.2998</v>
      </c>
      <c r="O37" s="76">
        <v>0.3005</v>
      </c>
      <c r="P37" s="76">
        <v>0.293</v>
      </c>
    </row>
    <row r="38" spans="1:16" ht="15" customHeight="1">
      <c r="A38" s="13" t="s">
        <v>251</v>
      </c>
      <c r="B38" s="73">
        <v>1119.3</v>
      </c>
      <c r="C38" s="74">
        <v>0.2344</v>
      </c>
      <c r="D38" s="74">
        <v>0.203</v>
      </c>
      <c r="E38" s="74">
        <v>0.1853</v>
      </c>
      <c r="F38" s="74">
        <v>0.2155</v>
      </c>
      <c r="G38" s="74">
        <v>0.2289</v>
      </c>
      <c r="H38" s="74">
        <v>0.2289</v>
      </c>
      <c r="I38" s="74">
        <v>0.2288</v>
      </c>
      <c r="J38" s="75">
        <v>0.1601</v>
      </c>
      <c r="K38" s="76">
        <v>0.2344</v>
      </c>
      <c r="L38" s="76">
        <v>0.1837</v>
      </c>
      <c r="M38" s="76">
        <v>0.2031</v>
      </c>
      <c r="N38" s="76">
        <v>0.3185</v>
      </c>
      <c r="O38" s="76">
        <v>0.3196</v>
      </c>
      <c r="P38" s="76">
        <v>0.3113</v>
      </c>
    </row>
    <row r="39" spans="1:16" ht="15" customHeight="1">
      <c r="A39" s="13" t="s">
        <v>252</v>
      </c>
      <c r="B39" s="73">
        <v>1219.5</v>
      </c>
      <c r="C39" s="74">
        <v>0.2455</v>
      </c>
      <c r="D39" s="74">
        <v>0.2165</v>
      </c>
      <c r="E39" s="74">
        <v>0.2031</v>
      </c>
      <c r="F39" s="74">
        <v>0.2242</v>
      </c>
      <c r="G39" s="74">
        <v>0.2377</v>
      </c>
      <c r="H39" s="74">
        <v>0.2377</v>
      </c>
      <c r="I39" s="74">
        <v>0.2376</v>
      </c>
      <c r="J39" s="75">
        <v>0.1679</v>
      </c>
      <c r="K39" s="76">
        <v>0.2455</v>
      </c>
      <c r="L39" s="76">
        <v>0.1979</v>
      </c>
      <c r="M39" s="76">
        <v>0.2164</v>
      </c>
      <c r="N39" s="76">
        <v>0.3417</v>
      </c>
      <c r="O39" s="76">
        <v>0.3448</v>
      </c>
      <c r="P39" s="76">
        <v>0.3259</v>
      </c>
    </row>
    <row r="40" spans="1:16" ht="15" customHeight="1">
      <c r="A40" s="13" t="s">
        <v>253</v>
      </c>
      <c r="B40" s="73">
        <v>1356</v>
      </c>
      <c r="C40" s="74">
        <v>0.2562</v>
      </c>
      <c r="D40" s="74">
        <v>0.2266</v>
      </c>
      <c r="E40" s="74">
        <v>0.2176</v>
      </c>
      <c r="F40" s="74">
        <v>0.2309</v>
      </c>
      <c r="G40" s="74">
        <v>0.2466</v>
      </c>
      <c r="H40" s="74">
        <v>0.2466</v>
      </c>
      <c r="I40" s="74">
        <v>0.2465</v>
      </c>
      <c r="J40" s="75">
        <v>0.1719</v>
      </c>
      <c r="K40" s="76">
        <v>0.2562</v>
      </c>
      <c r="L40" s="76">
        <v>0.2094</v>
      </c>
      <c r="M40" s="76">
        <v>0.2289</v>
      </c>
      <c r="N40" s="76">
        <v>0.3637</v>
      </c>
      <c r="O40" s="76">
        <v>0.3692</v>
      </c>
      <c r="P40" s="76">
        <v>0.3396</v>
      </c>
    </row>
    <row r="41" spans="1:16" ht="15" customHeight="1">
      <c r="A41" s="13" t="s">
        <v>254</v>
      </c>
      <c r="B41" s="73">
        <v>1486.2</v>
      </c>
      <c r="C41" s="74">
        <v>0.2743</v>
      </c>
      <c r="D41" s="74">
        <v>0.2454</v>
      </c>
      <c r="E41" s="74">
        <v>0.2325</v>
      </c>
      <c r="F41" s="74">
        <v>0.2512</v>
      </c>
      <c r="G41" s="74">
        <v>0.2664</v>
      </c>
      <c r="H41" s="74">
        <v>0.2664</v>
      </c>
      <c r="I41" s="74">
        <v>0.2663</v>
      </c>
      <c r="J41" s="75">
        <v>0.1878</v>
      </c>
      <c r="K41" s="76">
        <v>0.2743</v>
      </c>
      <c r="L41" s="76">
        <v>0.2222</v>
      </c>
      <c r="M41" s="76">
        <v>0.2422</v>
      </c>
      <c r="N41" s="76">
        <v>0.3863</v>
      </c>
      <c r="O41" s="76">
        <v>0.3912</v>
      </c>
      <c r="P41" s="76">
        <v>0.3661</v>
      </c>
    </row>
    <row r="42" spans="1:16" ht="15" customHeight="1">
      <c r="A42" s="13" t="s">
        <v>255</v>
      </c>
      <c r="B42" s="73">
        <v>1610.6</v>
      </c>
      <c r="C42" s="74">
        <v>0.3027</v>
      </c>
      <c r="D42" s="74">
        <v>0.2695</v>
      </c>
      <c r="E42" s="74">
        <v>0.2533</v>
      </c>
      <c r="F42" s="74">
        <v>0.2758</v>
      </c>
      <c r="G42" s="74">
        <v>0.294</v>
      </c>
      <c r="H42" s="74">
        <v>0.294</v>
      </c>
      <c r="I42" s="74">
        <v>0.2939</v>
      </c>
      <c r="J42" s="75">
        <v>0.2084</v>
      </c>
      <c r="K42" s="76">
        <v>0.3027</v>
      </c>
      <c r="L42" s="76">
        <v>0.2389</v>
      </c>
      <c r="M42" s="76">
        <v>0.2586</v>
      </c>
      <c r="N42" s="76">
        <v>0.4197</v>
      </c>
      <c r="O42" s="76">
        <v>0.4234</v>
      </c>
      <c r="P42" s="76">
        <v>0.4061</v>
      </c>
    </row>
    <row r="43" spans="1:16" ht="15" customHeight="1">
      <c r="A43" s="13" t="s">
        <v>256</v>
      </c>
      <c r="B43" s="73">
        <v>1790.3</v>
      </c>
      <c r="C43" s="74">
        <v>0.3237</v>
      </c>
      <c r="D43" s="74">
        <v>0.2888</v>
      </c>
      <c r="E43" s="74">
        <v>0.2696</v>
      </c>
      <c r="F43" s="74">
        <v>0.2955</v>
      </c>
      <c r="G43" s="74">
        <v>0.3132</v>
      </c>
      <c r="H43" s="74">
        <v>0.3132</v>
      </c>
      <c r="I43" s="74">
        <v>0.3131</v>
      </c>
      <c r="J43" s="75">
        <v>0.2246</v>
      </c>
      <c r="K43" s="76">
        <v>0.3237</v>
      </c>
      <c r="L43" s="76">
        <v>0.2588</v>
      </c>
      <c r="M43" s="76">
        <v>0.2814</v>
      </c>
      <c r="N43" s="76">
        <v>0.4485</v>
      </c>
      <c r="O43" s="76">
        <v>0.4528</v>
      </c>
      <c r="P43" s="76">
        <v>0.4331</v>
      </c>
    </row>
    <row r="44" spans="1:16" ht="15" customHeight="1">
      <c r="A44" s="13" t="s">
        <v>257</v>
      </c>
      <c r="B44" s="73">
        <v>472.6</v>
      </c>
      <c r="C44" s="74">
        <v>0.3334</v>
      </c>
      <c r="D44" s="74">
        <v>0.2961</v>
      </c>
      <c r="E44" s="74">
        <v>0.2749</v>
      </c>
      <c r="F44" s="74">
        <v>0.3032</v>
      </c>
      <c r="G44" s="74">
        <v>0.323</v>
      </c>
      <c r="H44" s="74">
        <v>0.323</v>
      </c>
      <c r="I44" s="74">
        <v>0.3229</v>
      </c>
      <c r="J44" s="75">
        <v>0.2327</v>
      </c>
      <c r="K44" s="76">
        <v>0.3334</v>
      </c>
      <c r="L44" s="76">
        <v>0.2666</v>
      </c>
      <c r="M44" s="76">
        <v>0.2877</v>
      </c>
      <c r="N44" s="76">
        <v>0.4651</v>
      </c>
      <c r="O44" s="76">
        <v>0.4722</v>
      </c>
      <c r="P44" s="76">
        <v>0.4435</v>
      </c>
    </row>
    <row r="45" spans="1:16" ht="15" customHeight="1">
      <c r="A45" s="13" t="s">
        <v>258</v>
      </c>
      <c r="B45" s="73">
        <v>2028.4</v>
      </c>
      <c r="C45" s="74">
        <v>0.347</v>
      </c>
      <c r="D45" s="74">
        <v>0.3098</v>
      </c>
      <c r="E45" s="74">
        <v>0.2906</v>
      </c>
      <c r="F45" s="74">
        <v>0.3163</v>
      </c>
      <c r="G45" s="74">
        <v>0.3366</v>
      </c>
      <c r="H45" s="74">
        <v>0.3367</v>
      </c>
      <c r="I45" s="74">
        <v>0.3365</v>
      </c>
      <c r="J45" s="75">
        <v>0.2408</v>
      </c>
      <c r="K45" s="76">
        <v>0.347</v>
      </c>
      <c r="L45" s="76">
        <v>0.2791</v>
      </c>
      <c r="M45" s="76">
        <v>0.3023</v>
      </c>
      <c r="N45" s="76">
        <v>0.4838</v>
      </c>
      <c r="O45" s="76">
        <v>0.4913</v>
      </c>
      <c r="P45" s="76">
        <v>0.4578</v>
      </c>
    </row>
    <row r="46" spans="1:16" ht="15" customHeight="1">
      <c r="A46" s="13" t="s">
        <v>259</v>
      </c>
      <c r="B46" s="73">
        <v>2278.2</v>
      </c>
      <c r="C46" s="74">
        <v>0.3703</v>
      </c>
      <c r="D46" s="74">
        <v>0.3292</v>
      </c>
      <c r="E46" s="74">
        <v>0.3102</v>
      </c>
      <c r="F46" s="74">
        <v>0.3353</v>
      </c>
      <c r="G46" s="74">
        <v>0.3594</v>
      </c>
      <c r="H46" s="74">
        <v>0.3595</v>
      </c>
      <c r="I46" s="74">
        <v>0.3593</v>
      </c>
      <c r="J46" s="75">
        <v>0.2562</v>
      </c>
      <c r="K46" s="76">
        <v>0.3703</v>
      </c>
      <c r="L46" s="76">
        <v>0.2966</v>
      </c>
      <c r="M46" s="76">
        <v>0.3192</v>
      </c>
      <c r="N46" s="76">
        <v>0.5134</v>
      </c>
      <c r="O46" s="76">
        <v>0.5238</v>
      </c>
      <c r="P46" s="76">
        <v>0.4806</v>
      </c>
    </row>
    <row r="47" spans="1:16" ht="15" customHeight="1">
      <c r="A47" s="13" t="s">
        <v>260</v>
      </c>
      <c r="B47" s="73">
        <v>2570</v>
      </c>
      <c r="C47" s="74">
        <v>0.4001</v>
      </c>
      <c r="D47" s="74">
        <v>0.3576</v>
      </c>
      <c r="E47" s="74">
        <v>0.3355</v>
      </c>
      <c r="F47" s="74">
        <v>0.3649</v>
      </c>
      <c r="G47" s="74">
        <v>0.3892</v>
      </c>
      <c r="H47" s="74">
        <v>0.3893</v>
      </c>
      <c r="I47" s="74">
        <v>0.3891</v>
      </c>
      <c r="J47" s="75">
        <v>0.2795</v>
      </c>
      <c r="K47" s="76">
        <v>0.4001</v>
      </c>
      <c r="L47" s="76">
        <v>0.3153</v>
      </c>
      <c r="M47" s="76">
        <v>0.3436</v>
      </c>
      <c r="N47" s="76">
        <v>0.5474</v>
      </c>
      <c r="O47" s="76">
        <v>0.5581</v>
      </c>
      <c r="P47" s="76">
        <v>0.512</v>
      </c>
    </row>
    <row r="48" spans="1:16" ht="15" customHeight="1">
      <c r="A48" s="13" t="s">
        <v>261</v>
      </c>
      <c r="B48" s="73">
        <v>2796.8</v>
      </c>
      <c r="C48" s="74">
        <v>0.4349</v>
      </c>
      <c r="D48" s="74">
        <v>0.3951</v>
      </c>
      <c r="E48" s="74">
        <v>0.3709</v>
      </c>
      <c r="F48" s="74">
        <v>0.4028</v>
      </c>
      <c r="G48" s="74">
        <v>0.4302</v>
      </c>
      <c r="H48" s="74">
        <v>0.4303</v>
      </c>
      <c r="I48" s="74">
        <v>0.4301</v>
      </c>
      <c r="J48" s="75">
        <v>0.3107</v>
      </c>
      <c r="K48" s="76">
        <v>0.4349</v>
      </c>
      <c r="L48" s="76">
        <v>0.3414</v>
      </c>
      <c r="M48" s="76">
        <v>0.3683</v>
      </c>
      <c r="N48" s="76">
        <v>0.5909</v>
      </c>
      <c r="O48" s="76">
        <v>0.5996</v>
      </c>
      <c r="P48" s="76">
        <v>0.5584</v>
      </c>
    </row>
    <row r="49" spans="1:16" ht="15" customHeight="1">
      <c r="A49" s="13" t="s">
        <v>262</v>
      </c>
      <c r="B49" s="73">
        <v>3138.4</v>
      </c>
      <c r="C49" s="74">
        <v>0.4775</v>
      </c>
      <c r="D49" s="74">
        <v>0.4391</v>
      </c>
      <c r="E49" s="74">
        <v>0.4133</v>
      </c>
      <c r="F49" s="74">
        <v>0.4476</v>
      </c>
      <c r="G49" s="74">
        <v>0.472</v>
      </c>
      <c r="H49" s="74">
        <v>0.472</v>
      </c>
      <c r="I49" s="74">
        <v>0.4718</v>
      </c>
      <c r="J49" s="75">
        <v>0.3462</v>
      </c>
      <c r="K49" s="76">
        <v>0.4775</v>
      </c>
      <c r="L49" s="76">
        <v>0.3751</v>
      </c>
      <c r="M49" s="76">
        <v>0.4038</v>
      </c>
      <c r="N49" s="76">
        <v>0.6426</v>
      </c>
      <c r="O49" s="76">
        <v>0.6507</v>
      </c>
      <c r="P49" s="76">
        <v>0.609</v>
      </c>
    </row>
    <row r="50" spans="1:16" ht="15" customHeight="1">
      <c r="A50" s="13" t="s">
        <v>263</v>
      </c>
      <c r="B50" s="73">
        <v>3313.9</v>
      </c>
      <c r="C50" s="74">
        <v>0.5103</v>
      </c>
      <c r="D50" s="74">
        <v>0.4721</v>
      </c>
      <c r="E50" s="74">
        <v>0.4491</v>
      </c>
      <c r="F50" s="74">
        <v>0.4803</v>
      </c>
      <c r="G50" s="74">
        <v>0.5011</v>
      </c>
      <c r="H50" s="74">
        <v>0.5011</v>
      </c>
      <c r="I50" s="74">
        <v>0.5009</v>
      </c>
      <c r="J50" s="75">
        <v>0.3759</v>
      </c>
      <c r="K50" s="76">
        <v>0.5103</v>
      </c>
      <c r="L50" s="76">
        <v>0.393</v>
      </c>
      <c r="M50" s="76">
        <v>0.4233</v>
      </c>
      <c r="N50" s="76">
        <v>0.6966</v>
      </c>
      <c r="O50" s="76">
        <v>0.7045</v>
      </c>
      <c r="P50" s="76">
        <v>0.6554</v>
      </c>
    </row>
    <row r="51" spans="1:16" ht="15" customHeight="1">
      <c r="A51" s="13" t="s">
        <v>264</v>
      </c>
      <c r="B51" s="73">
        <v>3541.1</v>
      </c>
      <c r="C51" s="74">
        <v>0.5327</v>
      </c>
      <c r="D51" s="74">
        <v>0.4957</v>
      </c>
      <c r="E51" s="74">
        <v>0.472</v>
      </c>
      <c r="F51" s="74">
        <v>0.5045</v>
      </c>
      <c r="G51" s="74">
        <v>0.5241</v>
      </c>
      <c r="H51" s="74">
        <v>0.5241</v>
      </c>
      <c r="I51" s="74">
        <v>0.5239</v>
      </c>
      <c r="J51" s="75">
        <v>0.395</v>
      </c>
      <c r="K51" s="76">
        <v>0.5327</v>
      </c>
      <c r="L51" s="76">
        <v>0.4077</v>
      </c>
      <c r="M51" s="76">
        <v>0.4371</v>
      </c>
      <c r="N51" s="76">
        <v>0.7325</v>
      </c>
      <c r="O51" s="76">
        <v>0.741</v>
      </c>
      <c r="P51" s="76">
        <v>0.6765</v>
      </c>
    </row>
    <row r="52" spans="1:16" ht="15" customHeight="1">
      <c r="A52" s="13" t="s">
        <v>265</v>
      </c>
      <c r="B52" s="73">
        <v>3952.8</v>
      </c>
      <c r="C52" s="74">
        <v>0.5515</v>
      </c>
      <c r="D52" s="74">
        <v>0.5184</v>
      </c>
      <c r="E52" s="74">
        <v>0.4944</v>
      </c>
      <c r="F52" s="74">
        <v>0.5278</v>
      </c>
      <c r="G52" s="74">
        <v>0.5444</v>
      </c>
      <c r="H52" s="74">
        <v>0.5444</v>
      </c>
      <c r="I52" s="74">
        <v>0.5442</v>
      </c>
      <c r="J52" s="75">
        <v>0.4155</v>
      </c>
      <c r="K52" s="76">
        <v>0.5515</v>
      </c>
      <c r="L52" s="76">
        <v>0.4173</v>
      </c>
      <c r="M52" s="76">
        <v>0.4593</v>
      </c>
      <c r="N52" s="76">
        <v>0.7594</v>
      </c>
      <c r="O52" s="76">
        <v>0.77</v>
      </c>
      <c r="P52" s="76">
        <v>0.6939</v>
      </c>
    </row>
    <row r="53" spans="1:16" ht="15" customHeight="1">
      <c r="A53" s="13" t="s">
        <v>266</v>
      </c>
      <c r="B53" s="73">
        <v>4270.4</v>
      </c>
      <c r="C53" s="74">
        <v>0.5698</v>
      </c>
      <c r="D53" s="74">
        <v>0.5372</v>
      </c>
      <c r="E53" s="74">
        <v>0.5128</v>
      </c>
      <c r="F53" s="74">
        <v>0.5467</v>
      </c>
      <c r="G53" s="74">
        <v>0.5637</v>
      </c>
      <c r="H53" s="74">
        <v>0.5637</v>
      </c>
      <c r="I53" s="74">
        <v>0.5634</v>
      </c>
      <c r="J53" s="75">
        <v>0.4331</v>
      </c>
      <c r="K53" s="76">
        <v>0.5698</v>
      </c>
      <c r="L53" s="76">
        <v>0.4345</v>
      </c>
      <c r="M53" s="76">
        <v>0.4782</v>
      </c>
      <c r="N53" s="76">
        <v>0.7674</v>
      </c>
      <c r="O53" s="76">
        <v>0.7773</v>
      </c>
      <c r="P53" s="76">
        <v>0.7087</v>
      </c>
    </row>
    <row r="54" spans="1:16" ht="15" customHeight="1">
      <c r="A54" s="13" t="s">
        <v>267</v>
      </c>
      <c r="B54" s="73">
        <v>4536.1</v>
      </c>
      <c r="C54" s="74">
        <v>0.5828</v>
      </c>
      <c r="D54" s="74">
        <v>0.5486</v>
      </c>
      <c r="E54" s="74">
        <v>0.5242</v>
      </c>
      <c r="F54" s="74">
        <v>0.5585</v>
      </c>
      <c r="G54" s="74">
        <v>0.5783</v>
      </c>
      <c r="H54" s="74">
        <v>0.5784</v>
      </c>
      <c r="I54" s="74">
        <v>0.5781</v>
      </c>
      <c r="J54" s="75">
        <v>0.4486</v>
      </c>
      <c r="K54" s="76">
        <v>0.5828</v>
      </c>
      <c r="L54" s="76">
        <v>0.4407</v>
      </c>
      <c r="M54" s="76">
        <v>0.4796</v>
      </c>
      <c r="N54" s="76">
        <v>0.7621</v>
      </c>
      <c r="O54" s="76">
        <v>0.7686</v>
      </c>
      <c r="P54" s="76">
        <v>0.7174</v>
      </c>
    </row>
    <row r="55" spans="1:16" ht="15" customHeight="1">
      <c r="A55" s="13" t="s">
        <v>268</v>
      </c>
      <c r="B55" s="73">
        <v>4781.9</v>
      </c>
      <c r="C55" s="74">
        <v>0.5958</v>
      </c>
      <c r="D55" s="74">
        <v>0.5643</v>
      </c>
      <c r="E55" s="74">
        <v>0.5325</v>
      </c>
      <c r="F55" s="74">
        <v>0.5777</v>
      </c>
      <c r="G55" s="74">
        <v>0.593</v>
      </c>
      <c r="H55" s="74">
        <v>0.5931</v>
      </c>
      <c r="I55" s="74">
        <v>0.5928</v>
      </c>
      <c r="J55" s="75">
        <v>0.4712</v>
      </c>
      <c r="K55" s="76">
        <v>0.5958</v>
      </c>
      <c r="L55" s="76">
        <v>0.4425</v>
      </c>
      <c r="M55" s="76">
        <v>0.4894</v>
      </c>
      <c r="N55" s="76">
        <v>0.7549</v>
      </c>
      <c r="O55" s="76">
        <v>0.7592</v>
      </c>
      <c r="P55" s="76">
        <v>0.7263</v>
      </c>
    </row>
    <row r="56" spans="1:16" ht="15" customHeight="1">
      <c r="A56" s="13" t="s">
        <v>269</v>
      </c>
      <c r="B56" s="73">
        <v>5155.1</v>
      </c>
      <c r="C56" s="74">
        <v>0.6151</v>
      </c>
      <c r="D56" s="74">
        <v>0.5835</v>
      </c>
      <c r="E56" s="74">
        <v>0.5455</v>
      </c>
      <c r="F56" s="74">
        <v>0.5991</v>
      </c>
      <c r="G56" s="74">
        <v>0.6155</v>
      </c>
      <c r="H56" s="74">
        <v>0.6156</v>
      </c>
      <c r="I56" s="74">
        <v>0.615</v>
      </c>
      <c r="J56" s="75">
        <v>0.489</v>
      </c>
      <c r="K56" s="76">
        <v>0.6151</v>
      </c>
      <c r="L56" s="76">
        <v>0.4566</v>
      </c>
      <c r="M56" s="76">
        <v>0.5082</v>
      </c>
      <c r="N56" s="76">
        <v>0.756</v>
      </c>
      <c r="O56" s="76">
        <v>0.7575</v>
      </c>
      <c r="P56" s="76">
        <v>0.7473</v>
      </c>
    </row>
    <row r="57" spans="1:16" ht="15" customHeight="1">
      <c r="A57" s="13" t="s">
        <v>270</v>
      </c>
      <c r="B57" s="73">
        <v>5570</v>
      </c>
      <c r="C57" s="74">
        <v>0.6396</v>
      </c>
      <c r="D57" s="74">
        <v>0.6058</v>
      </c>
      <c r="E57" s="74">
        <v>0.5647</v>
      </c>
      <c r="F57" s="74">
        <v>0.6222</v>
      </c>
      <c r="G57" s="74">
        <v>0.6425</v>
      </c>
      <c r="H57" s="74">
        <v>0.6426</v>
      </c>
      <c r="I57" s="74">
        <v>0.6415</v>
      </c>
      <c r="J57" s="75">
        <v>0.5098</v>
      </c>
      <c r="K57" s="76">
        <v>0.6396</v>
      </c>
      <c r="L57" s="76">
        <v>0.467</v>
      </c>
      <c r="M57" s="76">
        <v>0.5163</v>
      </c>
      <c r="N57" s="76">
        <v>0.7701</v>
      </c>
      <c r="O57" s="76">
        <v>0.7698</v>
      </c>
      <c r="P57" s="76">
        <v>0.7722</v>
      </c>
    </row>
    <row r="58" spans="1:16" ht="15" customHeight="1">
      <c r="A58" s="13" t="s">
        <v>271</v>
      </c>
      <c r="B58" s="73">
        <v>5914.6</v>
      </c>
      <c r="C58" s="74">
        <v>0.6627</v>
      </c>
      <c r="D58" s="74">
        <v>0.6237</v>
      </c>
      <c r="E58" s="74">
        <v>0.5844</v>
      </c>
      <c r="F58" s="74">
        <v>0.6371</v>
      </c>
      <c r="G58" s="74">
        <v>0.6682</v>
      </c>
      <c r="H58" s="74">
        <v>0.6684</v>
      </c>
      <c r="I58" s="74">
        <v>0.6667</v>
      </c>
      <c r="J58" s="75">
        <v>0.5341</v>
      </c>
      <c r="K58" s="76">
        <v>0.6627</v>
      </c>
      <c r="L58" s="76">
        <v>0.4797</v>
      </c>
      <c r="M58" s="76">
        <v>0.5189</v>
      </c>
      <c r="N58" s="76">
        <v>0.7851</v>
      </c>
      <c r="O58" s="76">
        <v>0.7839</v>
      </c>
      <c r="P58" s="76">
        <v>0.7921</v>
      </c>
    </row>
    <row r="59" spans="1:16" ht="15" customHeight="1">
      <c r="A59" s="13" t="s">
        <v>272</v>
      </c>
      <c r="B59" s="73">
        <v>6110.1</v>
      </c>
      <c r="C59" s="74">
        <v>0.6862</v>
      </c>
      <c r="D59" s="74">
        <v>0.6526</v>
      </c>
      <c r="E59" s="74">
        <v>0.6159</v>
      </c>
      <c r="F59" s="74">
        <v>0.6629</v>
      </c>
      <c r="G59" s="74">
        <v>0.6943</v>
      </c>
      <c r="H59" s="74">
        <v>0.6946</v>
      </c>
      <c r="I59" s="74">
        <v>0.6926</v>
      </c>
      <c r="J59" s="75">
        <v>0.5557</v>
      </c>
      <c r="K59" s="76">
        <v>0.6862</v>
      </c>
      <c r="L59" s="76">
        <v>0.5124</v>
      </c>
      <c r="M59" s="76">
        <v>0.5493</v>
      </c>
      <c r="N59" s="76">
        <v>0.8067</v>
      </c>
      <c r="O59" s="76">
        <v>0.8054</v>
      </c>
      <c r="P59" s="76">
        <v>0.8135</v>
      </c>
    </row>
    <row r="60" spans="1:16" ht="15" customHeight="1">
      <c r="A60" s="13" t="s">
        <v>273</v>
      </c>
      <c r="B60" s="73">
        <v>6434.7</v>
      </c>
      <c r="C60" s="74">
        <v>0.703</v>
      </c>
      <c r="D60" s="74">
        <v>0.6771</v>
      </c>
      <c r="E60" s="74">
        <v>0.6231</v>
      </c>
      <c r="F60" s="74">
        <v>0.6936</v>
      </c>
      <c r="G60" s="74">
        <v>0.7122</v>
      </c>
      <c r="H60" s="74">
        <v>0.7126</v>
      </c>
      <c r="I60" s="74">
        <v>0.7102</v>
      </c>
      <c r="J60" s="75">
        <v>0.5725</v>
      </c>
      <c r="K60" s="76">
        <v>0.703</v>
      </c>
      <c r="L60" s="76">
        <v>0.5257</v>
      </c>
      <c r="M60" s="76">
        <v>0.5906</v>
      </c>
      <c r="N60" s="76">
        <v>0.8185</v>
      </c>
      <c r="O60" s="76">
        <v>0.8179</v>
      </c>
      <c r="P60" s="76">
        <v>0.8208</v>
      </c>
    </row>
    <row r="61" spans="1:16" ht="15" customHeight="1">
      <c r="A61" s="13" t="s">
        <v>274</v>
      </c>
      <c r="B61" s="73">
        <v>6794.9</v>
      </c>
      <c r="C61" s="74">
        <v>0.7197</v>
      </c>
      <c r="D61" s="74">
        <v>0.6972</v>
      </c>
      <c r="E61" s="74">
        <v>0.6302</v>
      </c>
      <c r="F61" s="74">
        <v>0.7171</v>
      </c>
      <c r="G61" s="74">
        <v>0.7306</v>
      </c>
      <c r="H61" s="74">
        <v>0.731</v>
      </c>
      <c r="I61" s="74">
        <v>0.728</v>
      </c>
      <c r="J61" s="75">
        <v>0.5909</v>
      </c>
      <c r="K61" s="76">
        <v>0.7197</v>
      </c>
      <c r="L61" s="76">
        <v>0.556</v>
      </c>
      <c r="M61" s="76">
        <v>0.6362</v>
      </c>
      <c r="N61" s="76">
        <v>0.8359</v>
      </c>
      <c r="O61" s="76">
        <v>0.8366</v>
      </c>
      <c r="P61" s="76">
        <v>0.8332</v>
      </c>
    </row>
    <row r="62" spans="1:16" ht="15" customHeight="1">
      <c r="A62" s="13" t="s">
        <v>275</v>
      </c>
      <c r="B62" s="73">
        <v>7197.8</v>
      </c>
      <c r="C62" s="74">
        <v>0.7354</v>
      </c>
      <c r="D62" s="74">
        <v>0.71</v>
      </c>
      <c r="E62" s="74">
        <v>0.6366</v>
      </c>
      <c r="F62" s="74">
        <v>0.7301</v>
      </c>
      <c r="G62" s="74">
        <v>0.7459</v>
      </c>
      <c r="H62" s="74">
        <v>0.7466</v>
      </c>
      <c r="I62" s="74">
        <v>0.7425</v>
      </c>
      <c r="J62" s="75">
        <v>0.6066</v>
      </c>
      <c r="K62" s="76">
        <v>0.7354</v>
      </c>
      <c r="L62" s="76">
        <v>0.5815</v>
      </c>
      <c r="M62" s="76">
        <v>0.6449</v>
      </c>
      <c r="N62" s="76">
        <v>0.8549</v>
      </c>
      <c r="O62" s="76">
        <v>0.857</v>
      </c>
      <c r="P62" s="76">
        <v>0.8469</v>
      </c>
    </row>
    <row r="63" spans="1:16" ht="15" customHeight="1">
      <c r="A63" s="13" t="s">
        <v>276</v>
      </c>
      <c r="B63" s="73">
        <v>7583.4</v>
      </c>
      <c r="C63" s="74">
        <v>0.751</v>
      </c>
      <c r="D63" s="74">
        <v>0.7306</v>
      </c>
      <c r="E63" s="74">
        <v>0.6498</v>
      </c>
      <c r="F63" s="74">
        <v>0.7511</v>
      </c>
      <c r="G63" s="74">
        <v>0.7618</v>
      </c>
      <c r="H63" s="74">
        <v>0.7626</v>
      </c>
      <c r="I63" s="74">
        <v>0.7584</v>
      </c>
      <c r="J63" s="75">
        <v>0.6271</v>
      </c>
      <c r="K63" s="76">
        <v>0.751</v>
      </c>
      <c r="L63" s="76">
        <v>0.6001</v>
      </c>
      <c r="M63" s="76">
        <v>0.6851</v>
      </c>
      <c r="N63" s="76">
        <v>0.8766</v>
      </c>
      <c r="O63" s="76">
        <v>0.8788</v>
      </c>
      <c r="P63" s="76">
        <v>0.8701</v>
      </c>
    </row>
    <row r="64" spans="1:16" ht="15" customHeight="1">
      <c r="A64" s="13" t="s">
        <v>277</v>
      </c>
      <c r="B64" s="73">
        <v>7978.3</v>
      </c>
      <c r="C64" s="74">
        <v>0.765</v>
      </c>
      <c r="D64" s="74">
        <v>0.7459</v>
      </c>
      <c r="E64" s="74">
        <v>0.6641</v>
      </c>
      <c r="F64" s="74">
        <v>0.7652</v>
      </c>
      <c r="G64" s="74">
        <v>0.7771</v>
      </c>
      <c r="H64" s="74">
        <v>0.7778</v>
      </c>
      <c r="I64" s="74">
        <v>0.7735</v>
      </c>
      <c r="J64" s="75">
        <v>0.6442</v>
      </c>
      <c r="K64" s="76">
        <v>0.765</v>
      </c>
      <c r="L64" s="76">
        <v>0.6282</v>
      </c>
      <c r="M64" s="76">
        <v>0.7057</v>
      </c>
      <c r="N64" s="76">
        <v>0.8885</v>
      </c>
      <c r="O64" s="76">
        <v>0.8925</v>
      </c>
      <c r="P64" s="76">
        <v>0.8779</v>
      </c>
    </row>
    <row r="65" spans="1:16" ht="15" customHeight="1">
      <c r="A65" s="13" t="s">
        <v>278</v>
      </c>
      <c r="B65" s="73">
        <v>8483.2</v>
      </c>
      <c r="C65" s="74">
        <v>0.7785</v>
      </c>
      <c r="D65" s="74">
        <v>0.7612</v>
      </c>
      <c r="E65" s="74">
        <v>0.674</v>
      </c>
      <c r="F65" s="74">
        <v>0.7817</v>
      </c>
      <c r="G65" s="74">
        <v>0.7927</v>
      </c>
      <c r="H65" s="74">
        <v>0.7934</v>
      </c>
      <c r="I65" s="74">
        <v>0.789</v>
      </c>
      <c r="J65" s="75">
        <v>0.6559</v>
      </c>
      <c r="K65" s="76">
        <v>0.7785</v>
      </c>
      <c r="L65" s="76">
        <v>0.6431</v>
      </c>
      <c r="M65" s="76">
        <v>0.7203</v>
      </c>
      <c r="N65" s="76">
        <v>0.8858</v>
      </c>
      <c r="O65" s="76">
        <v>0.8888</v>
      </c>
      <c r="P65" s="76">
        <v>0.8778</v>
      </c>
    </row>
    <row r="66" spans="1:16" ht="15" customHeight="1">
      <c r="A66" s="13" t="s">
        <v>279</v>
      </c>
      <c r="B66" s="73">
        <v>8954.8</v>
      </c>
      <c r="C66" s="74">
        <v>0.7881</v>
      </c>
      <c r="D66" s="74">
        <v>0.7679</v>
      </c>
      <c r="E66" s="74">
        <v>0.6866</v>
      </c>
      <c r="F66" s="74">
        <v>0.786</v>
      </c>
      <c r="G66" s="74">
        <v>0.7999</v>
      </c>
      <c r="H66" s="74">
        <v>0.8005</v>
      </c>
      <c r="I66" s="74">
        <v>0.7973</v>
      </c>
      <c r="J66" s="75">
        <v>0.665</v>
      </c>
      <c r="K66" s="76">
        <v>0.7881</v>
      </c>
      <c r="L66" s="76">
        <v>0.6583</v>
      </c>
      <c r="M66" s="76">
        <v>0.7101</v>
      </c>
      <c r="N66" s="76">
        <v>0.8865</v>
      </c>
      <c r="O66" s="76">
        <v>0.8887</v>
      </c>
      <c r="P66" s="76">
        <v>0.8786</v>
      </c>
    </row>
    <row r="67" spans="1:16" ht="15" customHeight="1">
      <c r="A67" s="13" t="s">
        <v>280</v>
      </c>
      <c r="B67" s="73">
        <v>9510.5</v>
      </c>
      <c r="C67" s="74">
        <v>0.7981</v>
      </c>
      <c r="D67" s="74">
        <v>0.7777</v>
      </c>
      <c r="E67" s="74">
        <v>0.7015</v>
      </c>
      <c r="F67" s="74">
        <v>0.7943</v>
      </c>
      <c r="G67" s="74">
        <v>0.8092</v>
      </c>
      <c r="H67" s="74">
        <v>0.8097</v>
      </c>
      <c r="I67" s="74">
        <v>0.8069</v>
      </c>
      <c r="J67" s="75">
        <v>0.6816</v>
      </c>
      <c r="K67" s="76">
        <v>0.7981</v>
      </c>
      <c r="L67" s="76">
        <v>0.6774</v>
      </c>
      <c r="M67" s="76">
        <v>0.7292</v>
      </c>
      <c r="N67" s="76">
        <v>0.8951</v>
      </c>
      <c r="O67" s="76">
        <v>0.8992</v>
      </c>
      <c r="P67" s="76">
        <v>0.8846</v>
      </c>
    </row>
    <row r="68" spans="1:16" ht="15" customHeight="1">
      <c r="A68" s="13" t="s">
        <v>281</v>
      </c>
      <c r="B68" s="73">
        <v>10148.2</v>
      </c>
      <c r="C68" s="74">
        <v>0.8147</v>
      </c>
      <c r="D68" s="74">
        <v>0.797</v>
      </c>
      <c r="E68" s="74">
        <v>0.7235</v>
      </c>
      <c r="F68" s="74">
        <v>0.8133</v>
      </c>
      <c r="G68" s="74">
        <v>0.8283</v>
      </c>
      <c r="H68" s="74">
        <v>0.8289</v>
      </c>
      <c r="I68" s="74">
        <v>0.8256</v>
      </c>
      <c r="J68" s="75">
        <v>0.7074</v>
      </c>
      <c r="K68" s="76">
        <v>0.8147</v>
      </c>
      <c r="L68" s="76">
        <v>0.7093</v>
      </c>
      <c r="M68" s="76">
        <v>0.7551</v>
      </c>
      <c r="N68" s="76">
        <v>0.9079</v>
      </c>
      <c r="O68" s="76">
        <v>0.9108</v>
      </c>
      <c r="P68" s="76">
        <v>0.9017</v>
      </c>
    </row>
    <row r="69" spans="1:16" ht="15" customHeight="1">
      <c r="A69" s="13" t="s">
        <v>282</v>
      </c>
      <c r="B69" s="73">
        <v>10564.6</v>
      </c>
      <c r="C69" s="74">
        <v>0.8342</v>
      </c>
      <c r="D69" s="74">
        <v>0.8183</v>
      </c>
      <c r="E69" s="74">
        <v>0.7494</v>
      </c>
      <c r="F69" s="74">
        <v>0.8333</v>
      </c>
      <c r="G69" s="74">
        <v>0.8468</v>
      </c>
      <c r="H69" s="74">
        <v>0.8473</v>
      </c>
      <c r="I69" s="74">
        <v>0.8444</v>
      </c>
      <c r="J69" s="75">
        <v>0.7301</v>
      </c>
      <c r="K69" s="76">
        <v>0.8342</v>
      </c>
      <c r="L69" s="76">
        <v>0.731</v>
      </c>
      <c r="M69" s="76">
        <v>0.7816</v>
      </c>
      <c r="N69" s="76">
        <v>0.9114</v>
      </c>
      <c r="O69" s="76">
        <v>0.9115</v>
      </c>
      <c r="P69" s="76">
        <v>0.9113</v>
      </c>
    </row>
    <row r="70" spans="1:16" ht="15" customHeight="1">
      <c r="A70" s="13" t="s">
        <v>283</v>
      </c>
      <c r="B70" s="73">
        <v>10876.9</v>
      </c>
      <c r="C70" s="74">
        <v>0.8477</v>
      </c>
      <c r="D70" s="74">
        <v>0.8319</v>
      </c>
      <c r="E70" s="74">
        <v>0.7761</v>
      </c>
      <c r="F70" s="74">
        <v>0.8446</v>
      </c>
      <c r="G70" s="74">
        <v>0.8568</v>
      </c>
      <c r="H70" s="74">
        <v>0.8573</v>
      </c>
      <c r="I70" s="74">
        <v>0.8547</v>
      </c>
      <c r="J70" s="75">
        <v>0.7444</v>
      </c>
      <c r="K70" s="76">
        <v>0.8477</v>
      </c>
      <c r="L70" s="76">
        <v>0.7702</v>
      </c>
      <c r="M70" s="76">
        <v>0.8084</v>
      </c>
      <c r="N70" s="76">
        <v>0.9061</v>
      </c>
      <c r="O70" s="76">
        <v>0.9041</v>
      </c>
      <c r="P70" s="76">
        <v>0.9107</v>
      </c>
    </row>
    <row r="71" spans="1:16" ht="15" customHeight="1">
      <c r="A71" s="13" t="s">
        <v>284</v>
      </c>
      <c r="B71" s="73">
        <v>11332.4</v>
      </c>
      <c r="C71" s="74">
        <v>0.8639</v>
      </c>
      <c r="D71" s="74">
        <v>0.8554</v>
      </c>
      <c r="E71" s="74">
        <v>0.8239</v>
      </c>
      <c r="F71" s="74">
        <v>0.863</v>
      </c>
      <c r="G71" s="74">
        <v>0.874</v>
      </c>
      <c r="H71" s="74">
        <v>0.8745</v>
      </c>
      <c r="I71" s="74">
        <v>0.8719</v>
      </c>
      <c r="J71" s="75">
        <v>0.7672</v>
      </c>
      <c r="K71" s="76">
        <v>0.8639</v>
      </c>
      <c r="L71" s="76">
        <v>0.8057</v>
      </c>
      <c r="M71" s="76">
        <v>0.838</v>
      </c>
      <c r="N71" s="76">
        <v>0.913</v>
      </c>
      <c r="O71" s="76">
        <v>0.9118</v>
      </c>
      <c r="P71" s="76">
        <v>0.916</v>
      </c>
    </row>
    <row r="72" spans="1:16" ht="15" customHeight="1">
      <c r="A72" s="13" t="s">
        <v>285</v>
      </c>
      <c r="B72" s="73">
        <v>12088.6</v>
      </c>
      <c r="C72" s="74">
        <v>0.8853</v>
      </c>
      <c r="D72" s="74">
        <v>0.8778</v>
      </c>
      <c r="E72" s="74">
        <v>0.8552</v>
      </c>
      <c r="F72" s="74">
        <v>0.8836</v>
      </c>
      <c r="G72" s="74">
        <v>0.893</v>
      </c>
      <c r="H72" s="74">
        <v>0.8934</v>
      </c>
      <c r="I72" s="74">
        <v>0.8912</v>
      </c>
      <c r="J72" s="75">
        <v>0.7979</v>
      </c>
      <c r="K72" s="76">
        <v>0.8853</v>
      </c>
      <c r="L72" s="76">
        <v>0.8468</v>
      </c>
      <c r="M72" s="76">
        <v>0.868</v>
      </c>
      <c r="N72" s="76">
        <v>0.926</v>
      </c>
      <c r="O72" s="76">
        <v>0.925</v>
      </c>
      <c r="P72" s="76">
        <v>0.9292</v>
      </c>
    </row>
    <row r="73" spans="1:16" ht="15" customHeight="1">
      <c r="A73" s="13" t="s">
        <v>286</v>
      </c>
      <c r="B73" s="73">
        <v>12888.9</v>
      </c>
      <c r="C73" s="74">
        <v>0.9131</v>
      </c>
      <c r="D73" s="74">
        <v>0.9081</v>
      </c>
      <c r="E73" s="74">
        <v>0.8963</v>
      </c>
      <c r="F73" s="74">
        <v>0.9111</v>
      </c>
      <c r="G73" s="74">
        <v>0.918</v>
      </c>
      <c r="H73" s="74">
        <v>0.9183</v>
      </c>
      <c r="I73" s="74">
        <v>0.9167</v>
      </c>
      <c r="J73" s="75">
        <v>0.8458</v>
      </c>
      <c r="K73" s="76">
        <v>0.9131</v>
      </c>
      <c r="L73" s="76">
        <v>0.8867</v>
      </c>
      <c r="M73" s="76">
        <v>0.9006</v>
      </c>
      <c r="N73" s="76">
        <v>0.9437</v>
      </c>
      <c r="O73" s="76">
        <v>0.9423</v>
      </c>
      <c r="P73" s="76">
        <v>0.9484</v>
      </c>
    </row>
    <row r="74" spans="1:16" ht="15" customHeight="1">
      <c r="A74" s="13" t="s">
        <v>287</v>
      </c>
      <c r="B74" s="73">
        <v>13684.7</v>
      </c>
      <c r="C74" s="74">
        <v>0.9428</v>
      </c>
      <c r="D74" s="74">
        <v>0.9395</v>
      </c>
      <c r="E74" s="74">
        <v>0.935</v>
      </c>
      <c r="F74" s="74">
        <v>0.9406</v>
      </c>
      <c r="G74" s="74">
        <v>0.9457</v>
      </c>
      <c r="H74" s="74">
        <v>0.9459</v>
      </c>
      <c r="I74" s="74">
        <v>0.9446</v>
      </c>
      <c r="J74" s="75">
        <v>0.8892</v>
      </c>
      <c r="K74" s="76">
        <v>0.9428</v>
      </c>
      <c r="L74" s="76">
        <v>0.9229</v>
      </c>
      <c r="M74" s="76">
        <v>0.9326</v>
      </c>
      <c r="N74" s="76">
        <v>0.9601</v>
      </c>
      <c r="O74" s="76">
        <v>0.9593</v>
      </c>
      <c r="P74" s="76">
        <v>0.9626</v>
      </c>
    </row>
    <row r="75" spans="1:16" ht="15" customHeight="1">
      <c r="A75" s="13" t="s">
        <v>288</v>
      </c>
      <c r="B75" s="73">
        <v>14322.9</v>
      </c>
      <c r="C75" s="74">
        <v>0.9684</v>
      </c>
      <c r="D75" s="74">
        <v>0.9643</v>
      </c>
      <c r="E75" s="74">
        <v>0.9648</v>
      </c>
      <c r="F75" s="74">
        <v>0.9642</v>
      </c>
      <c r="G75" s="74">
        <v>0.9659</v>
      </c>
      <c r="H75" s="74">
        <v>0.966</v>
      </c>
      <c r="I75" s="74">
        <v>0.9655</v>
      </c>
      <c r="J75" s="75">
        <v>0.9354</v>
      </c>
      <c r="K75" s="76">
        <v>0.9684</v>
      </c>
      <c r="L75" s="76">
        <v>0.9562</v>
      </c>
      <c r="M75" s="76">
        <v>0.9633</v>
      </c>
      <c r="N75" s="76">
        <v>0.9749</v>
      </c>
      <c r="O75" s="76">
        <v>0.9744</v>
      </c>
      <c r="P75" s="76">
        <v>0.9766</v>
      </c>
    </row>
    <row r="76" spans="1:16" ht="15" customHeight="1">
      <c r="A76" s="13" t="s">
        <v>289</v>
      </c>
      <c r="B76" s="73">
        <v>14752.4</v>
      </c>
      <c r="C76" s="74">
        <v>0.9885</v>
      </c>
      <c r="D76" s="74">
        <v>0.998</v>
      </c>
      <c r="E76" s="74">
        <v>1.0019</v>
      </c>
      <c r="F76" s="74">
        <v>0.997</v>
      </c>
      <c r="G76" s="74">
        <v>0.9999</v>
      </c>
      <c r="H76" s="74">
        <v>1</v>
      </c>
      <c r="I76" s="74">
        <v>0.9996</v>
      </c>
      <c r="J76" s="75">
        <v>0.9811</v>
      </c>
      <c r="K76" s="76">
        <v>0.9885</v>
      </c>
      <c r="L76" s="76">
        <v>0.9879</v>
      </c>
      <c r="M76" s="76">
        <v>0.9893</v>
      </c>
      <c r="N76" s="76">
        <v>0.9929</v>
      </c>
      <c r="O76" s="76">
        <v>0.9921</v>
      </c>
      <c r="P76" s="76">
        <v>0.9956</v>
      </c>
    </row>
    <row r="77" spans="1:16" ht="15" customHeight="1">
      <c r="A77" s="13" t="s">
        <v>290</v>
      </c>
      <c r="B77" s="73">
        <v>14414.6</v>
      </c>
      <c r="C77" s="74">
        <v>1</v>
      </c>
      <c r="D77" s="74">
        <v>1</v>
      </c>
      <c r="E77" s="74">
        <v>1</v>
      </c>
      <c r="F77" s="74">
        <v>1</v>
      </c>
      <c r="G77" s="74">
        <v>1</v>
      </c>
      <c r="H77" s="74">
        <v>1</v>
      </c>
      <c r="I77" s="74">
        <v>1</v>
      </c>
      <c r="J77" s="75">
        <v>1</v>
      </c>
      <c r="K77" s="76">
        <v>1</v>
      </c>
      <c r="L77" s="76">
        <v>1</v>
      </c>
      <c r="M77" s="76">
        <v>1</v>
      </c>
      <c r="N77" s="76">
        <v>1</v>
      </c>
      <c r="O77" s="76">
        <v>1</v>
      </c>
      <c r="P77" s="76">
        <v>1</v>
      </c>
    </row>
    <row r="78" spans="1:16" ht="15" customHeight="1">
      <c r="A78" s="13" t="s">
        <v>291</v>
      </c>
      <c r="B78" s="73">
        <v>14798.5</v>
      </c>
      <c r="C78" s="74">
        <v>1.0088</v>
      </c>
      <c r="D78" s="74">
        <v>1.0157</v>
      </c>
      <c r="E78" s="74">
        <v>1.0183</v>
      </c>
      <c r="F78" s="74">
        <v>1.0151</v>
      </c>
      <c r="G78" s="74">
        <v>1.0162</v>
      </c>
      <c r="H78" s="74">
        <v>1.0163</v>
      </c>
      <c r="I78" s="74">
        <v>1.0159</v>
      </c>
      <c r="J78" s="75">
        <v>1.015</v>
      </c>
      <c r="K78" s="76">
        <v>1.0088</v>
      </c>
      <c r="L78" s="76">
        <v>1.032</v>
      </c>
      <c r="M78" s="76">
        <v>1.0152</v>
      </c>
      <c r="N78" s="76">
        <v>1.007</v>
      </c>
      <c r="O78" s="76">
        <v>1.0052</v>
      </c>
      <c r="P78" s="76">
        <v>1.0127</v>
      </c>
    </row>
    <row r="79" spans="1:16" ht="15" customHeight="1">
      <c r="A79" s="13" t="s">
        <v>292</v>
      </c>
      <c r="B79" s="73">
        <v>15379.2</v>
      </c>
      <c r="C79" s="74">
        <v>1.0293</v>
      </c>
      <c r="D79" s="74">
        <v>1.0395</v>
      </c>
      <c r="E79" s="74">
        <v>1.0496</v>
      </c>
      <c r="F79" s="74">
        <v>1.0371</v>
      </c>
      <c r="G79" s="74">
        <v>1.0377</v>
      </c>
      <c r="H79" s="74">
        <v>1.0378</v>
      </c>
      <c r="I79" s="74">
        <v>1.0374</v>
      </c>
      <c r="J79" s="75">
        <v>1.0432</v>
      </c>
      <c r="K79" s="76">
        <v>1.0293</v>
      </c>
      <c r="L79" s="76">
        <v>1.0686</v>
      </c>
      <c r="M79" s="76">
        <v>1.0466</v>
      </c>
      <c r="N79" s="76">
        <v>1.0278</v>
      </c>
      <c r="O79" s="76">
        <v>1.0249</v>
      </c>
      <c r="P79" s="76">
        <v>1.0361</v>
      </c>
    </row>
    <row r="80" spans="1:16" ht="15" customHeight="1">
      <c r="A80" s="13" t="s">
        <v>293</v>
      </c>
      <c r="B80" s="73">
        <v>16027.2</v>
      </c>
      <c r="C80" s="74">
        <v>1.0481</v>
      </c>
      <c r="D80" s="74">
        <v>1.0603</v>
      </c>
      <c r="E80" s="74">
        <v>1.0647</v>
      </c>
      <c r="F80" s="74">
        <v>1.0592</v>
      </c>
      <c r="G80" s="74">
        <v>1.0597</v>
      </c>
      <c r="H80" s="74">
        <v>1.0597</v>
      </c>
      <c r="I80" s="74">
        <v>1.0596</v>
      </c>
      <c r="J80" s="75">
        <v>1.0693</v>
      </c>
      <c r="K80" s="76">
        <v>1.0481</v>
      </c>
      <c r="L80" s="76">
        <v>1.0839</v>
      </c>
      <c r="M80" s="76">
        <v>1.0683</v>
      </c>
      <c r="N80" s="76">
        <v>1.0394</v>
      </c>
      <c r="O80" s="76">
        <v>1.0373</v>
      </c>
      <c r="P80" s="76">
        <v>1.0459</v>
      </c>
    </row>
    <row r="81" spans="1:16" ht="15" customHeight="1">
      <c r="A81" s="13" t="s">
        <v>294</v>
      </c>
      <c r="B81" s="73">
        <v>16515.9</v>
      </c>
      <c r="C81" s="74">
        <v>1.0658</v>
      </c>
      <c r="D81" s="74">
        <v>1.074</v>
      </c>
      <c r="E81" s="74">
        <v>1.0716</v>
      </c>
      <c r="F81" s="74">
        <v>1.0745</v>
      </c>
      <c r="G81" s="74">
        <v>1.0753</v>
      </c>
      <c r="H81" s="74">
        <v>1.0753</v>
      </c>
      <c r="I81" s="74">
        <v>1.0753</v>
      </c>
      <c r="J81" s="75">
        <v>1.0914</v>
      </c>
      <c r="K81" s="76">
        <v>1.0658</v>
      </c>
      <c r="L81" s="76">
        <v>1.0921</v>
      </c>
      <c r="M81" s="76">
        <v>1.0665</v>
      </c>
      <c r="N81" s="76">
        <v>1.0451</v>
      </c>
      <c r="O81" s="76">
        <v>1.0413</v>
      </c>
      <c r="P81" s="76">
        <v>1.0558</v>
      </c>
    </row>
    <row r="82" spans="1:16" ht="15" customHeight="1">
      <c r="A82" s="13" t="s">
        <v>295</v>
      </c>
      <c r="B82" s="73">
        <v>17243.6</v>
      </c>
      <c r="C82" s="74">
        <v>1.0852</v>
      </c>
      <c r="D82" s="74">
        <v>1.0905</v>
      </c>
      <c r="E82" s="74">
        <v>1.0885</v>
      </c>
      <c r="F82" s="74">
        <v>1.0909</v>
      </c>
      <c r="G82" s="74">
        <v>1.0916</v>
      </c>
      <c r="H82" s="74">
        <v>1.0916</v>
      </c>
      <c r="I82" s="74">
        <v>1.0916</v>
      </c>
      <c r="J82" s="75">
        <v>1.1152</v>
      </c>
      <c r="K82" s="76">
        <v>1.0852</v>
      </c>
      <c r="L82" s="76">
        <v>1.1289</v>
      </c>
      <c r="M82" s="76">
        <v>1.0819</v>
      </c>
      <c r="N82" s="76">
        <v>1.0589</v>
      </c>
      <c r="O82" s="76">
        <v>1.054</v>
      </c>
      <c r="P82" s="76">
        <v>1.0746</v>
      </c>
    </row>
    <row r="83" spans="1:16" ht="15" customHeight="1">
      <c r="A83" s="13" t="s">
        <v>0</v>
      </c>
      <c r="B83" s="73">
        <v>17982.9</v>
      </c>
      <c r="C83" s="74">
        <v>1.0983</v>
      </c>
      <c r="D83" s="74">
        <v>1.0972</v>
      </c>
      <c r="E83" s="74">
        <v>1.093</v>
      </c>
      <c r="F83" s="74">
        <v>1.098</v>
      </c>
      <c r="G83" s="74">
        <v>1.097</v>
      </c>
      <c r="H83" s="74">
        <v>1.097</v>
      </c>
      <c r="I83" s="74">
        <v>1.0971</v>
      </c>
      <c r="J83" s="75">
        <v>1.1273</v>
      </c>
      <c r="K83" s="76">
        <v>1.0983</v>
      </c>
      <c r="L83" s="76">
        <v>1.1414</v>
      </c>
      <c r="M83" s="76">
        <v>1.1144</v>
      </c>
      <c r="N83" s="76">
        <v>1.0635</v>
      </c>
      <c r="O83" s="76">
        <v>1.0574</v>
      </c>
      <c r="P83" s="76">
        <v>1.0802</v>
      </c>
    </row>
    <row r="84" spans="1:16" ht="15" customHeight="1">
      <c r="A84" s="13" t="s">
        <v>296</v>
      </c>
      <c r="B84" s="73">
        <v>18469.9</v>
      </c>
      <c r="C84" s="74">
        <v>1.111</v>
      </c>
      <c r="D84" s="74">
        <v>1.1065</v>
      </c>
      <c r="E84" s="74">
        <v>1.0977</v>
      </c>
      <c r="F84" s="74">
        <v>1.1082</v>
      </c>
      <c r="G84" s="74">
        <v>1.1068</v>
      </c>
      <c r="H84" s="74">
        <v>1.1067</v>
      </c>
      <c r="I84" s="74">
        <v>1.1069</v>
      </c>
      <c r="J84" s="75">
        <v>1.1366</v>
      </c>
      <c r="K84" s="76">
        <v>1.111</v>
      </c>
      <c r="L84" s="76">
        <v>1.1546</v>
      </c>
      <c r="M84" s="76">
        <v>1.1255</v>
      </c>
      <c r="N84" s="76">
        <v>1.0632</v>
      </c>
      <c r="O84" s="76">
        <v>1.0565</v>
      </c>
      <c r="P84" s="76">
        <v>1.0829</v>
      </c>
    </row>
    <row r="85" spans="1:16" ht="15" customHeight="1">
      <c r="A85" s="13" t="s">
        <v>297</v>
      </c>
      <c r="B85" s="73">
        <v>19177.2</v>
      </c>
      <c r="C85" s="74">
        <v>1.1301</v>
      </c>
      <c r="D85" s="74">
        <v>1.1277</v>
      </c>
      <c r="E85" s="74">
        <v>1.1142</v>
      </c>
      <c r="F85" s="74">
        <v>1.1301</v>
      </c>
      <c r="G85" s="74">
        <v>1.1289</v>
      </c>
      <c r="H85" s="74">
        <v>1.1288</v>
      </c>
      <c r="I85" s="74">
        <v>1.129</v>
      </c>
      <c r="J85" s="75">
        <v>1.1616</v>
      </c>
      <c r="K85" s="76">
        <v>1.1301</v>
      </c>
      <c r="L85" s="76">
        <v>1.1745</v>
      </c>
      <c r="M85" s="76">
        <v>1.1434</v>
      </c>
      <c r="N85" s="76">
        <v>1.0806</v>
      </c>
      <c r="O85" s="76">
        <v>1.0747</v>
      </c>
      <c r="P85" s="76">
        <v>1.1015</v>
      </c>
    </row>
    <row r="86" spans="1:16" ht="15" customHeight="1">
      <c r="A86" s="13" t="s">
        <v>298</v>
      </c>
      <c r="B86" s="73">
        <v>20029.3</v>
      </c>
      <c r="C86" s="74">
        <v>1.1478</v>
      </c>
      <c r="D86" s="74">
        <v>1.1516</v>
      </c>
      <c r="E86" s="74">
        <v>1.1316</v>
      </c>
      <c r="F86" s="74">
        <v>1.1553</v>
      </c>
      <c r="G86" s="74">
        <v>1.1541</v>
      </c>
      <c r="H86" s="74">
        <v>1.1541</v>
      </c>
      <c r="I86" s="74">
        <v>1.1543</v>
      </c>
      <c r="J86" s="75">
        <v>1.1941</v>
      </c>
      <c r="K86" s="76">
        <v>1.1478</v>
      </c>
      <c r="L86" s="76">
        <v>1.1929</v>
      </c>
      <c r="M86" s="76">
        <v>1.1667</v>
      </c>
      <c r="N86" s="76">
        <v>1.0974</v>
      </c>
      <c r="O86" s="76">
        <v>1.0915</v>
      </c>
      <c r="P86" s="76">
        <v>1.1188</v>
      </c>
    </row>
    <row r="87" spans="1:16" ht="15" customHeight="1">
      <c r="A87" s="13" t="s">
        <v>299</v>
      </c>
      <c r="B87" s="73">
        <v>21003.1</v>
      </c>
      <c r="C87" s="74">
        <v>1.167</v>
      </c>
      <c r="D87" s="74">
        <v>1.1729</v>
      </c>
      <c r="E87" s="74">
        <v>1.1502</v>
      </c>
      <c r="F87" s="74">
        <v>1.1772</v>
      </c>
      <c r="G87" s="74">
        <v>1.1764</v>
      </c>
      <c r="H87" s="74">
        <v>1.1763</v>
      </c>
      <c r="I87" s="74">
        <v>1.1765</v>
      </c>
      <c r="J87" s="75">
        <v>1.2187</v>
      </c>
      <c r="K87" s="76">
        <v>1.167</v>
      </c>
      <c r="L87" s="76">
        <v>1.2128</v>
      </c>
      <c r="M87" s="76">
        <v>1.1845</v>
      </c>
      <c r="N87" s="76">
        <v>1.1152</v>
      </c>
      <c r="O87" s="76">
        <v>1.1097</v>
      </c>
      <c r="P87" s="76">
        <v>1.1375</v>
      </c>
    </row>
    <row r="88" spans="1:16" ht="15" customHeight="1">
      <c r="A88" s="13" t="s">
        <v>300</v>
      </c>
      <c r="B88" s="73">
        <v>22068.8</v>
      </c>
      <c r="C88" s="74">
        <v>1.1886</v>
      </c>
      <c r="D88" s="74">
        <v>1.1967</v>
      </c>
      <c r="E88" s="74">
        <v>1.1715</v>
      </c>
      <c r="F88" s="74">
        <v>1.2016</v>
      </c>
      <c r="G88" s="74">
        <v>1.2014</v>
      </c>
      <c r="H88" s="74">
        <v>1.2014</v>
      </c>
      <c r="I88" s="74">
        <v>1.2017</v>
      </c>
      <c r="J88" s="75">
        <v>1.2564</v>
      </c>
      <c r="K88" s="76">
        <v>1.1886</v>
      </c>
      <c r="L88" s="76">
        <v>1.2353</v>
      </c>
      <c r="M88" s="76">
        <v>1.2064</v>
      </c>
      <c r="N88" s="76">
        <v>1.1343</v>
      </c>
      <c r="O88" s="76">
        <v>1.1303</v>
      </c>
      <c r="P88" s="76">
        <v>1.1585</v>
      </c>
    </row>
    <row r="89" spans="1:16" ht="15" customHeight="1">
      <c r="A89" s="13" t="s">
        <v>301</v>
      </c>
      <c r="B89" s="73">
        <v>23193.7</v>
      </c>
      <c r="C89" s="74">
        <v>1.2121</v>
      </c>
      <c r="D89" s="74">
        <v>1.223</v>
      </c>
      <c r="E89" s="74">
        <v>1.1946</v>
      </c>
      <c r="F89" s="74">
        <v>1.2284</v>
      </c>
      <c r="G89" s="74">
        <v>1.2286</v>
      </c>
      <c r="H89" s="74">
        <v>1.2286</v>
      </c>
      <c r="I89" s="74">
        <v>1.2289</v>
      </c>
      <c r="J89" s="75">
        <v>1.2933</v>
      </c>
      <c r="K89" s="76">
        <v>1.2121</v>
      </c>
      <c r="L89" s="76">
        <v>1.2597</v>
      </c>
      <c r="M89" s="76">
        <v>1.2303</v>
      </c>
      <c r="N89" s="76">
        <v>1.156</v>
      </c>
      <c r="O89" s="76">
        <v>1.1526</v>
      </c>
      <c r="P89" s="76">
        <v>1.1814</v>
      </c>
    </row>
    <row r="90" spans="1:16" ht="15" customHeight="1">
      <c r="A90" s="13" t="s">
        <v>302</v>
      </c>
      <c r="B90" s="73">
        <v>24368.8</v>
      </c>
      <c r="C90" s="74">
        <v>1.2364</v>
      </c>
      <c r="D90" s="74">
        <v>1.25</v>
      </c>
      <c r="E90" s="74">
        <v>1.2186</v>
      </c>
      <c r="F90" s="74">
        <v>1.2558</v>
      </c>
      <c r="G90" s="74">
        <v>1.2565</v>
      </c>
      <c r="H90" s="74">
        <v>1.2565</v>
      </c>
      <c r="I90" s="74">
        <v>1.2567</v>
      </c>
      <c r="J90" s="75">
        <v>1.3331</v>
      </c>
      <c r="K90" s="76">
        <v>1.2364</v>
      </c>
      <c r="L90" s="76">
        <v>1.2849</v>
      </c>
      <c r="M90" s="76">
        <v>1.2549</v>
      </c>
      <c r="N90" s="76">
        <v>1.1781</v>
      </c>
      <c r="O90" s="76">
        <v>1.1757</v>
      </c>
      <c r="P90" s="76">
        <v>1.2051</v>
      </c>
    </row>
    <row r="91" spans="1:16" ht="15" customHeight="1">
      <c r="A91" s="13" t="s">
        <v>303</v>
      </c>
      <c r="B91" s="73">
        <v>25605.2</v>
      </c>
      <c r="C91" s="74">
        <v>1.2613</v>
      </c>
      <c r="D91" s="74">
        <v>1.2778</v>
      </c>
      <c r="E91" s="74">
        <v>1.2431</v>
      </c>
      <c r="F91" s="74">
        <v>1.2841</v>
      </c>
      <c r="G91" s="74">
        <v>1.2851</v>
      </c>
      <c r="H91" s="74">
        <v>1.2851</v>
      </c>
      <c r="I91" s="74">
        <v>1.2853</v>
      </c>
      <c r="J91" s="75">
        <v>1.3728</v>
      </c>
      <c r="K91" s="76">
        <v>1.2613</v>
      </c>
      <c r="L91" s="76">
        <v>1.3108</v>
      </c>
      <c r="M91" s="76">
        <v>1.2802</v>
      </c>
      <c r="N91" s="76">
        <v>1.2011</v>
      </c>
      <c r="O91" s="76">
        <v>1.1994</v>
      </c>
      <c r="P91" s="76">
        <v>1.2294</v>
      </c>
    </row>
    <row r="92" spans="1:16" ht="13.5" customHeight="1">
      <c r="A92" s="29" t="s">
        <v>393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</sheetData>
  <sheetProtection/>
  <hyperlinks>
    <hyperlink ref="A1" r:id="rId1" display="Table 10.1 - GROSS DOMESTIC PRODUCT AND DEFLATORS USED IN THE HISTORICAL TABLES:  1940 - 202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George H. Blackford</cp:lastModifiedBy>
  <cp:lastPrinted>2001-10-01T15:23:41Z</cp:lastPrinted>
  <dcterms:created xsi:type="dcterms:W3CDTF">2001-10-01T15:23:41Z</dcterms:created>
  <dcterms:modified xsi:type="dcterms:W3CDTF">2019-01-24T16:54:51Z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